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oasisgmbh.sharepoint.com/sites/OASIS-Daten/Freigegebene Dokumente/4_MA/02_FreeDownloads/Lagerjournal/"/>
    </mc:Choice>
  </mc:AlternateContent>
  <xr:revisionPtr revIDLastSave="242" documentId="13_ncr:1_{476313CB-5AB0-4731-AA04-B4A270175E1E}" xr6:coauthVersionLast="47" xr6:coauthVersionMax="47" xr10:uidLastSave="{BC36AB0F-73A9-4021-9C65-D6CD9BC52E3A}"/>
  <workbookProtection workbookAlgorithmName="SHA-512" workbookHashValue="+Ek1iKQvSomJchsjxS93X9e7Hh2EX4MhRbuUKs2F7uyX0dNvYQAQPofpRTLSjGdCC7gKGg6lv8Ratz2koVKnBA==" workbookSaltValue="8tGDvrarhXmPUpz8TCXr+Q==" workbookSpinCount="100000" lockStructure="1"/>
  <bookViews>
    <workbookView xWindow="-108" yWindow="-108" windowWidth="23256" windowHeight="12456" xr2:uid="{8ACBA7EA-762A-448A-A1F6-F5F0F650BF62}"/>
  </bookViews>
  <sheets>
    <sheet name="Lagerjournal" sheetId="1" r:id="rId1"/>
    <sheet name="Artikel" sheetId="2" r:id="rId2"/>
  </sheets>
  <definedNames>
    <definedName name="Datenschnitt_Ein__Ausgang">#N/A</definedName>
    <definedName name="Datenschnitt_Jahr">#N/A</definedName>
    <definedName name="Datenschnitt_JahrMonat">#N/A</definedName>
    <definedName name="Datenschnitt_Link_zur_Artikelliste">#N/A</definedName>
    <definedName name="_xlnm.Print_Titles" localSheetId="1">Artikel!$16:$18</definedName>
    <definedName name="_xlnm.Print_Titles" localSheetId="0">Lagerjournal!$16:$18</definedName>
    <definedName name="T_Artikel_01">T_Artikel[Artikelbezeichnung]</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a="1"/>
  <c r="C14" i="2" s="1"/>
  <c r="C14" i="1" a="1"/>
  <c r="C14" i="1" s="1"/>
  <c r="F19" i="1"/>
  <c r="F20" i="1"/>
  <c r="F21" i="1"/>
  <c r="F22" i="1"/>
  <c r="F23" i="1"/>
  <c r="F24" i="1"/>
  <c r="F25" i="1"/>
  <c r="H14" i="1"/>
  <c r="D30" i="2"/>
  <c r="E30" i="2"/>
  <c r="D29" i="2"/>
  <c r="E29" i="2"/>
  <c r="D28" i="2"/>
  <c r="E28" i="2"/>
  <c r="D27" i="2"/>
  <c r="E27" i="2"/>
  <c r="D26" i="2"/>
  <c r="D25" i="2"/>
  <c r="D24" i="2"/>
  <c r="D23" i="2"/>
  <c r="D22" i="2"/>
  <c r="D21" i="2"/>
  <c r="D20" i="2"/>
  <c r="D19" i="2"/>
  <c r="E19" i="2"/>
  <c r="E20" i="2"/>
  <c r="E21" i="2"/>
  <c r="E22" i="2"/>
  <c r="E23" i="2"/>
  <c r="E24" i="2"/>
  <c r="E25" i="2"/>
  <c r="E26" i="2"/>
  <c r="G25" i="1"/>
  <c r="G24" i="1"/>
  <c r="G23" i="1"/>
  <c r="G22" i="1"/>
  <c r="G21" i="1"/>
  <c r="G20" i="1"/>
  <c r="G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<sst xmlns="http://schemas.openxmlformats.org/spreadsheetml/2006/main" count="60" uniqueCount="42">
  <si>
    <t>Das Lagerjournal / Ein- und Ausgang</t>
  </si>
  <si>
    <t>Eingang / Ausgang</t>
  </si>
  <si>
    <t>Artikelbezeichnung</t>
  </si>
  <si>
    <t>Datum</t>
  </si>
  <si>
    <t>Anzahl</t>
  </si>
  <si>
    <t>Anmerkung</t>
  </si>
  <si>
    <t>Ein-/Ausgang</t>
  </si>
  <si>
    <t>Link zur Artikelliste</t>
  </si>
  <si>
    <t>EA_Datum</t>
  </si>
  <si>
    <t>Jahr</t>
  </si>
  <si>
    <t>JahrMonat</t>
  </si>
  <si>
    <t>in Stk.</t>
  </si>
  <si>
    <t>Schreibtisch "KLEIN"</t>
  </si>
  <si>
    <t>Neuanschaffung des Produktes von Firma XY</t>
  </si>
  <si>
    <t>Eingang</t>
  </si>
  <si>
    <t>Lampe 40</t>
  </si>
  <si>
    <t>Sonderposten / Aktion bei Firma Z</t>
  </si>
  <si>
    <t>Lampe 50</t>
  </si>
  <si>
    <t>Tisch 60x80</t>
  </si>
  <si>
    <t>Nachbestellung des Produktes bei Firma XY</t>
  </si>
  <si>
    <t>Schreibtisch "GROSS"</t>
  </si>
  <si>
    <t>Abverkaufsmodell</t>
  </si>
  <si>
    <t>Ausgang</t>
  </si>
  <si>
    <t>—</t>
  </si>
  <si>
    <t>Das Lagerjournal / Artikelliste</t>
  </si>
  <si>
    <t>Blatt zur Erfassung der Artikel:</t>
  </si>
  <si>
    <t xml:space="preserve"> - neue Artikel sind in der nächsten freien Zeile zu erfassen</t>
  </si>
  <si>
    <t xml:space="preserve"> - Prüfung in Spalte "E" (Check mehrfach) ob der Artikel bereits in der Liste</t>
  </si>
  <si>
    <t xml:space="preserve">    vorhanden ist.</t>
  </si>
  <si>
    <t xml:space="preserve"> - in Spalte "D" (Summe Anzahl) wird vom Blatt "Lagerjournal" die Anzahl in </t>
  </si>
  <si>
    <t xml:space="preserve">    Stück der Artikel aufsummiert</t>
  </si>
  <si>
    <t>Link zur zum "Lagerjournal"</t>
  </si>
  <si>
    <t>Summe</t>
  </si>
  <si>
    <t>Check</t>
  </si>
  <si>
    <t>mehrfach</t>
  </si>
  <si>
    <t>Produkt A</t>
  </si>
  <si>
    <t>Produkt B</t>
  </si>
  <si>
    <t>Produkt C</t>
  </si>
  <si>
    <t>Artikel 1a</t>
  </si>
  <si>
    <t>Artikel 1b</t>
  </si>
  <si>
    <t>Artikel 1c</t>
  </si>
  <si>
    <t xml:space="preserve"> = Anzahl in Stück lt. Filterauswahl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</si>
</sst>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2" x14ac:knownFonts="1">
    <font>
      <sz val="11"/>
      <color theme="1"/>
      <name val="Aptos Narrow"/>
      <family val="2"/>
      <scheme val="minor"/>
    </font>
    <font>
      <sz val="11"/>
      <color theme="1"/>
      <name val="Calibri"/>
      <family val="2"/>
    </font>
    <font>
      <b/>
      <sz val="20"/>
      <color theme="3" tint="9.9978637043366805E-2"/>
      <name val="Calibri"/>
      <family val="2"/>
    </font>
    <font>
      <u/>
      <sz val="11"/>
      <color theme="10"/>
      <name val="Aptos Narrow"/>
      <family val="2"/>
      <scheme val="minor"/>
    </font>
    <font>
      <sz val="9"/>
      <color theme="0" tint="-0.34998626667073579"/>
      <name val="Calibri"/>
      <family val="2"/>
    </font>
    <font>
      <sz val="11"/>
      <name val="Calibri"/>
      <family val="2"/>
    </font>
    <font>
      <sz val="10"/>
      <color theme="1"/>
      <name val="Calibri"/>
      <family val="2"/>
    </font>
    <font>
      <u/>
      <sz val="10"/>
      <color theme="0" tint="-0.34998626667073579"/>
      <name val="Calibri"/>
      <family val="2"/>
    </font>
    <font>
      <sz val="10"/>
      <color theme="0" tint="-0.34998626667073579"/>
      <name val="Calibri"/>
      <family val="2"/>
    </font>
    <font>
      <u/>
      <sz val="9"/>
      <color theme="3" tint="0.249977111117893"/>
      <name val="Calibri"/>
      <family val="2"/>
    </font>
    <font>
      <b/>
      <sz val="11"/>
      <color theme="0"/>
      <name val="Aptos Narrow"/>
      <family val="2"/>
      <scheme val="minor"/>
    </font>
    <font>
      <b/>
      <sz val="11"/>
      <color theme="0"/>
      <name val="Calibri"/>
      <family val="2"/>
    </font>
  </fonts>
  <fills count="3">
    <fill>
      <patternFill patternType="none"/>
    </fill>
    <fill>
      <patternFill patternType="gray125"/>
    </fill>
    <fill>
      <patternFill patternType="solid">
        <fgColor rgb="FFBFC752"/>
        <bgColor indexed="64"/>
      </patternFill>
    </fill>
  </fills>
  <borders count="20">
    <border>
      <left/>
      <right/>
      <top/>
      <bottom/>
      <diagonal/>
    </border>
    <border>
      <left style="double">
        <color rgb="FF295436"/>
      </left>
      <right/>
      <top style="double">
        <color rgb="FF295436"/>
      </top>
      <bottom/>
      <diagonal/>
    </border>
    <border>
      <left/>
      <right/>
      <top style="double">
        <color rgb="FF295436"/>
      </top>
      <bottom/>
      <diagonal/>
    </border>
    <border>
      <left/>
      <right style="double">
        <color rgb="FF295436"/>
      </right>
      <top style="double">
        <color rgb="FF295436"/>
      </top>
      <bottom/>
      <diagonal/>
    </border>
    <border>
      <left style="double">
        <color rgb="FF295436"/>
      </left>
      <right/>
      <top/>
      <bottom style="double">
        <color rgb="FF295436"/>
      </bottom>
      <diagonal/>
    </border>
    <border>
      <left/>
      <right/>
      <top/>
      <bottom style="double">
        <color rgb="FF295436"/>
      </bottom>
      <diagonal/>
    </border>
    <border>
      <left/>
      <right style="double">
        <color rgb="FF295436"/>
      </right>
      <top/>
      <bottom style="double">
        <color rgb="FF295436"/>
      </bottom>
      <diagonal/>
    </border>
    <border>
      <left style="double">
        <color rgb="FF295436"/>
      </left>
      <right/>
      <top/>
      <bottom/>
      <diagonal/>
    </border>
    <border>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right style="double">
        <color rgb="FF295436"/>
      </right>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0" borderId="0" xfId="0" applyFont="1" applyAlignment="1" applyProtection="1">
      <alignment vertical="center"/>
      <protection hidden="1"/>
    </xf>
    <xf numFmtId="0" fontId="4" fillId="0" borderId="0" xfId="0" applyFont="1" applyAlignment="1">
      <alignment horizontal="right" vertical="center"/>
    </xf>
    <xf numFmtId="0" fontId="1" fillId="0" borderId="0" xfId="0" applyFont="1"/>
    <xf numFmtId="3" fontId="1" fillId="0" borderId="18" xfId="0" applyNumberFormat="1" applyFont="1" applyBorder="1" applyAlignment="1">
      <alignment horizontal="right" vertical="center" indent="1"/>
    </xf>
    <xf numFmtId="0" fontId="1" fillId="0" borderId="19" xfId="0" applyFont="1" applyBorder="1" applyAlignment="1">
      <alignment vertical="center"/>
    </xf>
    <xf numFmtId="0" fontId="1" fillId="2" borderId="1"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1" fillId="2" borderId="8" xfId="0" applyFont="1" applyFill="1" applyBorder="1" applyAlignment="1" applyProtection="1">
      <alignment horizontal="center" vertical="center"/>
      <protection hidden="1"/>
    </xf>
    <xf numFmtId="0" fontId="1" fillId="2" borderId="9" xfId="0" applyFont="1" applyFill="1" applyBorder="1" applyAlignment="1" applyProtection="1">
      <alignment horizontal="left" vertical="center" indent="1"/>
      <protection hidden="1"/>
    </xf>
    <xf numFmtId="0" fontId="1"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1" fillId="2" borderId="10" xfId="0" applyFont="1" applyFill="1" applyBorder="1" applyAlignment="1" applyProtection="1">
      <alignment horizontal="left" vertical="center" indent="1"/>
      <protection hidden="1"/>
    </xf>
    <xf numFmtId="0" fontId="1" fillId="2" borderId="11" xfId="0" applyFont="1" applyFill="1" applyBorder="1" applyAlignment="1" applyProtection="1">
      <alignment vertical="center"/>
      <protection hidden="1"/>
    </xf>
    <xf numFmtId="0" fontId="1" fillId="2" borderId="4" xfId="0" applyFont="1" applyFill="1" applyBorder="1" applyAlignment="1" applyProtection="1">
      <alignment vertical="center"/>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1" fillId="2" borderId="6" xfId="0" applyFont="1" applyFill="1" applyBorder="1" applyAlignment="1" applyProtection="1">
      <alignment vertical="center"/>
      <protection hidden="1"/>
    </xf>
    <xf numFmtId="0" fontId="1" fillId="0" borderId="0" xfId="0" applyFont="1" applyAlignment="1" applyProtection="1">
      <alignment horizontal="left" vertical="center" wrapText="1" indent="1"/>
      <protection locked="0"/>
    </xf>
    <xf numFmtId="16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3" fontId="1" fillId="0" borderId="0" xfId="0" applyNumberFormat="1" applyFont="1" applyAlignment="1" applyProtection="1">
      <alignment horizontal="right" vertical="center" wrapText="1" indent="1"/>
      <protection locked="0"/>
    </xf>
    <xf numFmtId="0" fontId="6" fillId="0" borderId="0" xfId="0" applyFont="1"/>
    <xf numFmtId="0" fontId="7" fillId="0" borderId="12" xfId="0" applyFont="1" applyBorder="1" applyAlignment="1">
      <alignment horizontal="left" indent="1"/>
    </xf>
    <xf numFmtId="0" fontId="6" fillId="0" borderId="13" xfId="0" applyFont="1" applyBorder="1"/>
    <xf numFmtId="0" fontId="6" fillId="0" borderId="14" xfId="0" applyFont="1" applyBorder="1"/>
    <xf numFmtId="0" fontId="8" fillId="0" borderId="10" xfId="0" applyFont="1" applyBorder="1" applyAlignment="1">
      <alignment horizontal="left" indent="2"/>
    </xf>
    <xf numFmtId="0" fontId="6" fillId="0" borderId="8" xfId="0" applyFont="1" applyBorder="1"/>
    <xf numFmtId="0" fontId="8" fillId="0" borderId="15" xfId="0" applyFont="1" applyBorder="1" applyAlignment="1">
      <alignment horizontal="left" indent="2"/>
    </xf>
    <xf numFmtId="0" fontId="6" fillId="0" borderId="16" xfId="0" applyFont="1" applyBorder="1"/>
    <xf numFmtId="0" fontId="6" fillId="0" borderId="17" xfId="0" applyFont="1" applyBorder="1"/>
    <xf numFmtId="0" fontId="1" fillId="2" borderId="8" xfId="0" applyFont="1" applyFill="1" applyBorder="1" applyAlignment="1" applyProtection="1">
      <alignment horizontal="left" vertical="center" indent="1"/>
      <protection hidden="1"/>
    </xf>
    <xf numFmtId="0" fontId="1" fillId="2" borderId="10" xfId="0" applyFont="1" applyFill="1" applyBorder="1" applyAlignment="1" applyProtection="1">
      <alignment horizontal="center" vertical="center"/>
      <protection hidden="1"/>
    </xf>
    <xf numFmtId="0" fontId="5" fillId="0" borderId="0" xfId="0" applyFont="1" applyAlignment="1">
      <alignment horizontal="center"/>
    </xf>
    <xf numFmtId="0" fontId="1" fillId="0" borderId="0" xfId="0" applyFont="1" applyAlignment="1">
      <alignment horizontal="left" vertical="center" wrapText="1" indent="1"/>
    </xf>
    <xf numFmtId="3" fontId="1" fillId="0" borderId="0" xfId="0" applyNumberFormat="1" applyFont="1" applyAlignment="1">
      <alignment horizontal="right" vertical="center" wrapText="1" indent="1"/>
    </xf>
    <xf numFmtId="0" fontId="1" fillId="0" borderId="0" xfId="0" applyFont="1" applyAlignment="1">
      <alignment horizontal="center" vertical="center" wrapText="1"/>
    </xf>
    <xf numFmtId="0" fontId="9" fillId="0" borderId="5" xfId="1" applyFont="1" applyBorder="1" applyAlignment="1" applyProtection="1">
      <alignment horizontal="left" vertical="top" indent="1"/>
      <protection hidden="1"/>
    </xf>
    <xf numFmtId="0" fontId="1" fillId="0" borderId="0" xfId="0" applyFont="1" applyAlignment="1">
      <alignment vertical="center"/>
    </xf>
    <xf numFmtId="0" fontId="9" fillId="0" borderId="5" xfId="1" applyFont="1" applyFill="1" applyBorder="1" applyAlignment="1">
      <alignment horizontal="center" vertical="center"/>
    </xf>
    <xf numFmtId="0" fontId="10" fillId="2" borderId="0" xfId="1" applyFont="1" applyFill="1" applyAlignment="1">
      <alignment horizontal="center" vertical="center"/>
    </xf>
    <xf numFmtId="0" fontId="2" fillId="2" borderId="1" xfId="0" applyFont="1" applyFill="1" applyBorder="1" applyAlignment="1" applyProtection="1">
      <alignment horizontal="left" vertical="center" indent="2"/>
      <protection hidden="1"/>
    </xf>
    <xf numFmtId="0" fontId="2" fillId="2" borderId="2" xfId="0" applyFont="1" applyFill="1" applyBorder="1" applyAlignment="1" applyProtection="1">
      <alignment horizontal="left" vertical="center" indent="2"/>
      <protection hidden="1"/>
    </xf>
    <xf numFmtId="0" fontId="2" fillId="2" borderId="3" xfId="0" applyFont="1" applyFill="1" applyBorder="1" applyAlignment="1" applyProtection="1">
      <alignment horizontal="left" vertical="center" indent="2"/>
      <protection hidden="1"/>
    </xf>
    <xf numFmtId="0" fontId="2" fillId="2" borderId="4" xfId="0" applyFont="1" applyFill="1" applyBorder="1" applyAlignment="1" applyProtection="1">
      <alignment horizontal="left" vertical="center" indent="2"/>
      <protection hidden="1"/>
    </xf>
    <xf numFmtId="0" fontId="2" fillId="2" borderId="5" xfId="0" applyFont="1" applyFill="1" applyBorder="1" applyAlignment="1" applyProtection="1">
      <alignment horizontal="left" vertical="center" indent="2"/>
      <protection hidden="1"/>
    </xf>
    <xf numFmtId="0" fontId="2" fillId="2" borderId="6" xfId="0" applyFont="1" applyFill="1" applyBorder="1" applyAlignment="1" applyProtection="1">
      <alignment horizontal="left" vertical="center" indent="2"/>
      <protection hidden="1"/>
    </xf>
    <xf numFmtId="0" fontId="11" fillId="2" borderId="0" xfId="1" applyFont="1" applyFill="1" applyBorder="1" applyAlignment="1" applyProtection="1">
      <alignment horizontal="center" vertical="center"/>
      <protection hidden="1"/>
    </xf>
    <xf numFmtId="0" fontId="9" fillId="0" borderId="0" xfId="1" applyFont="1" applyFill="1" applyBorder="1" applyAlignment="1">
      <alignment horizontal="center" vertical="center"/>
    </xf>
    <xf numFmtId="0" fontId="10" fillId="2" borderId="0" xfId="1" applyFont="1" applyFill="1" applyBorder="1" applyAlignment="1" applyProtection="1">
      <alignment horizontal="center" vertical="center"/>
      <protection hidden="1"/>
    </xf>
  </cellXfs>
  <cellStyles count="2">
    <cellStyle name="Link" xfId="1" builtinId="8"/>
    <cellStyle name="Standard" xfId="0" builtinId="0"/>
  </cellStyles>
  <dxfs count="29">
    <dxf>
      <fill>
        <patternFill>
          <bgColor rgb="FFFF9999"/>
        </patternFill>
      </fill>
    </dxf>
    <dxf>
      <fill>
        <patternFill>
          <bgColor rgb="FFFF9999"/>
        </patternFill>
      </fill>
    </dxf>
    <dxf>
      <fill>
        <patternFill>
          <bgColor rgb="FFFF9999"/>
        </patternFill>
      </fill>
    </dxf>
    <dxf>
      <font>
        <strike val="0"/>
        <outline val="0"/>
        <shadow val="0"/>
        <vertAlign val="baseline"/>
        <name val="Calibri"/>
        <family val="2"/>
        <scheme val="none"/>
      </font>
      <numFmt numFmtId="0" formatCode="General"/>
      <alignment horizontal="center" vertical="center" textRotation="0" wrapText="1" indent="0" justifyLastLine="0" shrinkToFit="0" readingOrder="0"/>
    </dxf>
    <dxf>
      <font>
        <strike val="0"/>
        <outline val="0"/>
        <shadow val="0"/>
        <vertAlign val="baseline"/>
        <name val="Calibri"/>
        <family val="2"/>
        <scheme val="none"/>
      </font>
      <numFmt numFmtId="3" formatCode="#,##0"/>
      <alignment horizontal="right" vertical="center" textRotation="0" wrapText="1" relativeIndent="1"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dxf>
    <dxf>
      <font>
        <strike val="0"/>
        <outline val="0"/>
        <shadow val="0"/>
        <vertAlign val="baseline"/>
        <name val="Calibri"/>
        <family val="2"/>
        <scheme val="none"/>
      </font>
      <alignment vertical="bottom" textRotation="0" wrapText="1" indent="0" justifyLastLine="0" shrinkToFit="0" readingOrder="0"/>
    </dxf>
    <dxf>
      <font>
        <strike val="0"/>
        <outline val="0"/>
        <shadow val="0"/>
        <vertAlign val="baseline"/>
        <name val="Calibri"/>
        <family val="2"/>
        <scheme val="none"/>
      </font>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3" formatCode="#,##0"/>
      <alignment horizontal="right" vertical="center" textRotation="0" wrapText="1" 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0" formatCode="General"/>
      <alignment horizontal="center" vertical="center" textRotation="0" wrapText="1" indent="0" justifyLastLine="0" shrinkToFit="0" readingOrder="0"/>
      <protection locked="0" hidden="0"/>
    </dxf>
    <dxf>
      <font>
        <strike val="0"/>
        <outline val="0"/>
        <shadow val="0"/>
        <vertAlign val="baseline"/>
        <name val="Calibri"/>
        <family val="2"/>
        <scheme val="none"/>
      </font>
      <numFmt numFmtId="0" formatCode="General"/>
      <alignment horizontal="center" vertical="center" textRotation="0" wrapText="1" indent="0"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164" formatCode="yyyy\-mm\-dd;@"/>
      <alignment horizontal="center" vertical="center" textRotation="0" wrapText="1" indent="0"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protection locked="0" hidden="0"/>
    </dxf>
    <dxf>
      <font>
        <strike val="0"/>
        <outline val="0"/>
        <shadow val="0"/>
        <vertAlign val="baseline"/>
        <name val="Calibri"/>
        <family val="2"/>
        <scheme val="none"/>
      </font>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indent="0" justifyLastLine="0" shrinkToFit="0" readingOrder="0"/>
      <protection locked="0" hidden="0"/>
    </dxf>
    <dxf>
      <border>
        <bottom style="double">
          <color rgb="FF295436"/>
        </bottom>
      </border>
    </dxf>
    <dxf>
      <font>
        <strike val="0"/>
        <outline val="0"/>
        <shadow val="0"/>
        <vertAlign val="baseline"/>
        <name val="Calibri"/>
        <family val="2"/>
        <scheme val="none"/>
      </font>
      <alignment vertical="center" textRotation="0" indent="0" justifyLastLine="0" shrinkToFit="0" readingOrder="0"/>
      <protection locked="1" hidden="1"/>
    </dxf>
    <dxf>
      <fill>
        <patternFill>
          <bgColor rgb="FFC9D06E"/>
        </patternFill>
      </fill>
      <border>
        <left style="double">
          <color rgb="FF295436"/>
        </left>
        <right style="double">
          <color rgb="FF295436"/>
        </right>
        <bottom style="hair">
          <color rgb="FF295436"/>
        </bottom>
        <horizontal style="hair">
          <color rgb="FF295436"/>
        </horizontal>
      </border>
    </dxf>
    <dxf>
      <fill>
        <patternFill>
          <bgColor rgb="FFDEE2A6"/>
        </patternFill>
      </fill>
      <border>
        <left style="double">
          <color rgb="FF295436"/>
        </left>
        <right style="double">
          <color rgb="FF295436"/>
        </right>
        <bottom style="hair">
          <color rgb="FF295436"/>
        </bottom>
        <horizontal style="hair">
          <color rgb="FF295436"/>
        </horizontal>
      </border>
    </dxf>
    <dxf>
      <font>
        <color rgb="FFBFC752"/>
      </font>
      <fill>
        <patternFill>
          <bgColor rgb="FFBFC752"/>
        </patternFill>
      </fill>
      <border>
        <bottom style="double">
          <color rgb="FF295436"/>
        </bottom>
      </border>
    </dxf>
    <dxf>
      <border diagonalDown="1">
        <bottom/>
        <diagonal style="double">
          <color auto="1"/>
        </diagonal>
        <vertical style="hair">
          <color theme="0" tint="-0.34998626667073579"/>
        </vertical>
      </border>
    </dxf>
  </dxfs>
  <tableStyles count="1" defaultTableStyle="TableStyleMedium2" defaultPivotStyle="PivotStyleLight16">
    <tableStyle name="Liste_Lagerjournal" pivot="0" count="4" xr9:uid="{EBEA3058-2512-4A79-B8D7-7968B96A969E}">
      <tableStyleElement type="wholeTable" dxfId="28"/>
      <tableStyleElement type="headerRow" dxfId="27"/>
      <tableStyleElement type="firstRowStripe" dxfId="26"/>
      <tableStyleElement type="secondRowStripe" dxfId="25"/>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microsoft.com/office/2007/relationships/slicerCache" Target="slicerCaches/slicerCache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eetMetadata" Target="metadata.xml"/><Relationship Id="rId4" Type="http://schemas.microsoft.com/office/2007/relationships/slicerCache" Target="slicerCaches/slicerCache2.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www.derkalkulator.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png"/><Relationship Id="rId1" Type="http://schemas.openxmlformats.org/officeDocument/2006/relationships/hyperlink" Target="http://www.derkalkulator.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3</xdr:col>
      <xdr:colOff>1552402</xdr:colOff>
      <xdr:row>3</xdr:row>
      <xdr:rowOff>1966</xdr:rowOff>
    </xdr:to>
    <xdr:pic>
      <xdr:nvPicPr>
        <xdr:cNvPr id="2" name="Grafik 1">
          <a:hlinkClick xmlns:r="http://schemas.openxmlformats.org/officeDocument/2006/relationships" r:id="rId1"/>
          <a:extLst>
            <a:ext uri="{FF2B5EF4-FFF2-40B4-BE49-F238E27FC236}">
              <a16:creationId xmlns:a16="http://schemas.microsoft.com/office/drawing/2014/main" id="{A454043F-C6EE-43EE-A61F-C055C2C775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0"/>
          <a:ext cx="2863042" cy="581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114300</xdr:colOff>
      <xdr:row>5</xdr:row>
      <xdr:rowOff>38100</xdr:rowOff>
    </xdr:from>
    <xdr:to>
      <xdr:col>3</xdr:col>
      <xdr:colOff>178500</xdr:colOff>
      <xdr:row>10</xdr:row>
      <xdr:rowOff>160080</xdr:rowOff>
    </xdr:to>
    <mc:AlternateContent xmlns:mc="http://schemas.openxmlformats.org/markup-compatibility/2006" xmlns:sle15="http://schemas.microsoft.com/office/drawing/2012/slicer">
      <mc:Choice Requires="sle15">
        <xdr:graphicFrame macro="">
          <xdr:nvGraphicFramePr>
            <xdr:cNvPr id="3" name="Ein-/Ausgang">
              <a:extLst>
                <a:ext uri="{FF2B5EF4-FFF2-40B4-BE49-F238E27FC236}">
                  <a16:creationId xmlns:a16="http://schemas.microsoft.com/office/drawing/2014/main" id="{05172823-5C62-5F92-DA9A-172F913947EC}"/>
                </a:ext>
              </a:extLst>
            </xdr:cNvPr>
            <xdr:cNvGraphicFramePr/>
          </xdr:nvGraphicFramePr>
          <xdr:xfrm>
            <a:off x="0" y="0"/>
            <a:ext cx="0" cy="0"/>
          </xdr:xfrm>
          <a:graphic>
            <a:graphicData uri="http://schemas.microsoft.com/office/drawing/2010/slicer">
              <sle:slicer xmlns:sle="http://schemas.microsoft.com/office/drawing/2010/slicer" name="Ein-/Ausgang"/>
            </a:graphicData>
          </a:graphic>
        </xdr:graphicFrame>
      </mc:Choice>
      <mc:Fallback xmlns="">
        <xdr:sp macro="" textlink="">
          <xdr:nvSpPr>
            <xdr:cNvPr id="0" name=""/>
            <xdr:cNvSpPr>
              <a:spLocks noTextEdit="1"/>
            </xdr:cNvSpPr>
          </xdr:nvSpPr>
          <xdr:spPr>
            <a:xfrm>
              <a:off x="114300" y="998220"/>
              <a:ext cx="151200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4</xdr:col>
      <xdr:colOff>60960</xdr:colOff>
      <xdr:row>5</xdr:row>
      <xdr:rowOff>38100</xdr:rowOff>
    </xdr:from>
    <xdr:to>
      <xdr:col>8</xdr:col>
      <xdr:colOff>3797160</xdr:colOff>
      <xdr:row>10</xdr:row>
      <xdr:rowOff>160080</xdr:rowOff>
    </xdr:to>
    <mc:AlternateContent xmlns:mc="http://schemas.openxmlformats.org/markup-compatibility/2006" xmlns:sle15="http://schemas.microsoft.com/office/drawing/2012/slicer">
      <mc:Choice Requires="sle15">
        <xdr:graphicFrame macro="">
          <xdr:nvGraphicFramePr>
            <xdr:cNvPr id="5" name="Artikelbezeichnung">
              <a:extLst>
                <a:ext uri="{FF2B5EF4-FFF2-40B4-BE49-F238E27FC236}">
                  <a16:creationId xmlns:a16="http://schemas.microsoft.com/office/drawing/2014/main" id="{9E588548-63B7-CF21-14C1-4D100590953B}"/>
                </a:ext>
              </a:extLst>
            </xdr:cNvPr>
            <xdr:cNvGraphicFramePr/>
          </xdr:nvGraphicFramePr>
          <xdr:xfrm>
            <a:off x="0" y="0"/>
            <a:ext cx="0" cy="0"/>
          </xdr:xfrm>
          <a:graphic>
            <a:graphicData uri="http://schemas.microsoft.com/office/drawing/2010/slicer">
              <sle:slicer xmlns:sle="http://schemas.microsoft.com/office/drawing/2010/slicer" name="Artikelbezeichnung"/>
            </a:graphicData>
          </a:graphic>
        </xdr:graphicFrame>
      </mc:Choice>
      <mc:Fallback xmlns="">
        <xdr:sp macro="" textlink="">
          <xdr:nvSpPr>
            <xdr:cNvPr id="0" name=""/>
            <xdr:cNvSpPr>
              <a:spLocks noTextEdit="1"/>
            </xdr:cNvSpPr>
          </xdr:nvSpPr>
          <xdr:spPr>
            <a:xfrm>
              <a:off x="4556760" y="998220"/>
              <a:ext cx="541260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3</xdr:col>
      <xdr:colOff>1280160</xdr:colOff>
      <xdr:row>5</xdr:row>
      <xdr:rowOff>38100</xdr:rowOff>
    </xdr:from>
    <xdr:to>
      <xdr:col>4</xdr:col>
      <xdr:colOff>32160</xdr:colOff>
      <xdr:row>10</xdr:row>
      <xdr:rowOff>160080</xdr:rowOff>
    </xdr:to>
    <mc:AlternateContent xmlns:mc="http://schemas.openxmlformats.org/markup-compatibility/2006" xmlns:sle15="http://schemas.microsoft.com/office/drawing/2012/slicer">
      <mc:Choice Requires="sle15">
        <xdr:graphicFrame macro="">
          <xdr:nvGraphicFramePr>
            <xdr:cNvPr id="6" name="JahrMonat">
              <a:extLst>
                <a:ext uri="{FF2B5EF4-FFF2-40B4-BE49-F238E27FC236}">
                  <a16:creationId xmlns:a16="http://schemas.microsoft.com/office/drawing/2014/main" id="{1FEE5768-AF2B-1381-F78D-5CAF2898EF9F}"/>
                </a:ext>
              </a:extLst>
            </xdr:cNvPr>
            <xdr:cNvGraphicFramePr/>
          </xdr:nvGraphicFramePr>
          <xdr:xfrm>
            <a:off x="0" y="0"/>
            <a:ext cx="0" cy="0"/>
          </xdr:xfrm>
          <a:graphic>
            <a:graphicData uri="http://schemas.microsoft.com/office/drawing/2010/slicer">
              <sle:slicer xmlns:sle="http://schemas.microsoft.com/office/drawing/2010/slicer" name="JahrMonat"/>
            </a:graphicData>
          </a:graphic>
        </xdr:graphicFrame>
      </mc:Choice>
      <mc:Fallback xmlns="">
        <xdr:sp macro="" textlink="">
          <xdr:nvSpPr>
            <xdr:cNvPr id="0" name=""/>
            <xdr:cNvSpPr>
              <a:spLocks noTextEdit="1"/>
            </xdr:cNvSpPr>
          </xdr:nvSpPr>
          <xdr:spPr>
            <a:xfrm>
              <a:off x="2727960" y="998220"/>
              <a:ext cx="180000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3</xdr:col>
      <xdr:colOff>198120</xdr:colOff>
      <xdr:row>5</xdr:row>
      <xdr:rowOff>38100</xdr:rowOff>
    </xdr:from>
    <xdr:to>
      <xdr:col>3</xdr:col>
      <xdr:colOff>1263120</xdr:colOff>
      <xdr:row>10</xdr:row>
      <xdr:rowOff>160080</xdr:rowOff>
    </xdr:to>
    <mc:AlternateContent xmlns:mc="http://schemas.openxmlformats.org/markup-compatibility/2006" xmlns:sle15="http://schemas.microsoft.com/office/drawing/2012/slicer">
      <mc:Choice Requires="sle15">
        <xdr:graphicFrame macro="">
          <xdr:nvGraphicFramePr>
            <xdr:cNvPr id="4" name="Jahr">
              <a:extLst>
                <a:ext uri="{FF2B5EF4-FFF2-40B4-BE49-F238E27FC236}">
                  <a16:creationId xmlns:a16="http://schemas.microsoft.com/office/drawing/2014/main" id="{204214CE-CD5A-4CEF-F295-8643D4C0F617}"/>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1645920" y="998220"/>
              <a:ext cx="106500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oneCell">
    <xdr:from>
      <xdr:col>0</xdr:col>
      <xdr:colOff>114303</xdr:colOff>
      <xdr:row>11</xdr:row>
      <xdr:rowOff>15238</xdr:rowOff>
    </xdr:from>
    <xdr:to>
      <xdr:col>8</xdr:col>
      <xdr:colOff>17529</xdr:colOff>
      <xdr:row>12</xdr:row>
      <xdr:rowOff>410716</xdr:rowOff>
    </xdr:to>
    <xdr:pic>
      <xdr:nvPicPr>
        <xdr:cNvPr id="7" name="Grafik 6">
          <a:extLst>
            <a:ext uri="{FF2B5EF4-FFF2-40B4-BE49-F238E27FC236}">
              <a16:creationId xmlns:a16="http://schemas.microsoft.com/office/drawing/2014/main" id="{9DB6F23D-0D04-4FC4-4A49-3053035B46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3" y="2080258"/>
          <a:ext cx="6075426" cy="47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3</xdr:col>
      <xdr:colOff>3044700</xdr:colOff>
      <xdr:row>14</xdr:row>
      <xdr:rowOff>7620</xdr:rowOff>
    </xdr:to>
    <xdr:sp macro="" textlink="">
      <xdr:nvSpPr>
        <xdr:cNvPr id="9" name="Rechteck: abgerundete Ecken 8">
          <a:extLst>
            <a:ext uri="{FF2B5EF4-FFF2-40B4-BE49-F238E27FC236}">
              <a16:creationId xmlns:a16="http://schemas.microsoft.com/office/drawing/2014/main" id="{FC45F002-7372-4D27-8A6F-00FC65CD26F7}"/>
            </a:ext>
          </a:extLst>
        </xdr:cNvPr>
        <xdr:cNvSpPr/>
      </xdr:nvSpPr>
      <xdr:spPr>
        <a:xfrm>
          <a:off x="190500" y="2628900"/>
          <a:ext cx="4302000" cy="289560"/>
        </a:xfrm>
        <a:prstGeom prst="roundRect">
          <a:avLst/>
        </a:prstGeom>
        <a:noFill/>
        <a:ln w="19050">
          <a:solidFill>
            <a:srgbClr val="295436"/>
          </a:solid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2</xdr:col>
      <xdr:colOff>2802082</xdr:colOff>
      <xdr:row>3</xdr:row>
      <xdr:rowOff>1966</xdr:rowOff>
    </xdr:to>
    <xdr:pic>
      <xdr:nvPicPr>
        <xdr:cNvPr id="2" name="Grafik 1">
          <a:hlinkClick xmlns:r="http://schemas.openxmlformats.org/officeDocument/2006/relationships" r:id="rId1"/>
          <a:extLst>
            <a:ext uri="{FF2B5EF4-FFF2-40B4-BE49-F238E27FC236}">
              <a16:creationId xmlns:a16="http://schemas.microsoft.com/office/drawing/2014/main" id="{0F1A1D8A-ECDC-43D8-8D97-9B3C7C3236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 y="0"/>
          <a:ext cx="2863042" cy="581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xdr:colOff>
      <xdr:row>12</xdr:row>
      <xdr:rowOff>30480</xdr:rowOff>
    </xdr:from>
    <xdr:to>
      <xdr:col>4</xdr:col>
      <xdr:colOff>880110</xdr:colOff>
      <xdr:row>12</xdr:row>
      <xdr:rowOff>354330</xdr:rowOff>
    </xdr:to>
    <xdr:pic>
      <xdr:nvPicPr>
        <xdr:cNvPr id="4" name="Grafik 3">
          <a:extLst>
            <a:ext uri="{FF2B5EF4-FFF2-40B4-BE49-F238E27FC236}">
              <a16:creationId xmlns:a16="http://schemas.microsoft.com/office/drawing/2014/main" id="{B8BC8376-4D3A-675E-9B1F-BA89DB34A7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5260" y="2087880"/>
          <a:ext cx="472821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3</xdr:col>
      <xdr:colOff>12000</xdr:colOff>
      <xdr:row>14</xdr:row>
      <xdr:rowOff>7620</xdr:rowOff>
    </xdr:to>
    <xdr:sp macro="" textlink="">
      <xdr:nvSpPr>
        <xdr:cNvPr id="3" name="Rechteck: abgerundete Ecken 2">
          <a:extLst>
            <a:ext uri="{FF2B5EF4-FFF2-40B4-BE49-F238E27FC236}">
              <a16:creationId xmlns:a16="http://schemas.microsoft.com/office/drawing/2014/main" id="{DF86FFE6-0E8E-4B55-9F57-F26F2A60EF6B}"/>
            </a:ext>
          </a:extLst>
        </xdr:cNvPr>
        <xdr:cNvSpPr/>
      </xdr:nvSpPr>
      <xdr:spPr>
        <a:xfrm>
          <a:off x="182880" y="2461260"/>
          <a:ext cx="3060000" cy="289560"/>
        </a:xfrm>
        <a:prstGeom prst="roundRect">
          <a:avLst/>
        </a:prstGeom>
        <a:noFill/>
        <a:ln w="19050">
          <a:solidFill>
            <a:srgbClr val="295436"/>
          </a:solid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in__Ausgang" xr10:uid="{D27C1400-11ED-4552-ACE6-FA1672E1D930}" sourceName="Ein-/Ausgang">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Link_zur_Artikelliste" xr10:uid="{E9E90AD4-1579-404A-A3DE-8C6689187AE4}" sourceName="Link zur Artikelliste">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Monat" xr10:uid="{3DBAA255-AD90-4D2B-961B-E4820555F167}" sourceName="JahrMonat">
  <extLst>
    <x:ext xmlns:x15="http://schemas.microsoft.com/office/spreadsheetml/2010/11/main" uri="{2F2917AC-EB37-4324-AD4E-5DD8C200BD13}">
      <x15:tableSlicerCache tableId="1" column="6"/>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62667C34-D212-4DC8-920B-9DBFCED52512}" sourceName="Jahr">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in-/Ausgang" xr10:uid="{535CE952-CC45-4088-A37C-3D4347382081}" cache="Datenschnitt_Ein__Ausgang" caption="Ein-/Ausgang" style="SlicerStyleOther1" rowHeight="180000"/>
  <slicer name="Artikelbezeichnung" xr10:uid="{CC05885F-0C0C-4AD8-B64D-CC5666F65E0D}" cache="Datenschnitt_Link_zur_Artikelliste" caption="Artikelbezeichnung" columnCount="3" style="SlicerStyleOther1" rowHeight="180000"/>
  <slicer name="JahrMonat" xr10:uid="{BBB72C5A-B702-4E6A-880C-AB35A698CD7B}" cache="Datenschnitt_JahrMonat" caption="JahrMonat" columnCount="2" style="SlicerStyleOther1" rowHeight="180000"/>
  <slicer name="Jahr" xr10:uid="{ED377B06-1570-4338-8A3A-C2EAA564C54D}" cache="Datenschnitt_Jahr" caption="Jahr" style="SlicerStyleOther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41EC3-3F24-4542-9261-BE31AF213EEB}" name="T_Lagerjournal" displayName="T_Lagerjournal" ref="C18:I25" headerRowDxfId="24" dataDxfId="22" totalsRowDxfId="21" headerRowBorderDxfId="23">
  <autoFilter ref="C18:I25" xr:uid="{8A141EC3-3F24-4542-9261-BE31AF213EEB}"/>
  <tableColumns count="7">
    <tableColumn id="1" xr3:uid="{647F402A-048D-459E-8B45-4DA74F42A9E1}" name="Ein-/Ausgang" totalsRowLabel="Ergebnis" dataDxfId="20" totalsRowDxfId="19"/>
    <tableColumn id="2" xr3:uid="{1ED0E520-CBD7-4483-82C1-043C58AECABD}" name="Link zur Artikelliste" dataDxfId="18" totalsRowDxfId="17"/>
    <tableColumn id="3" xr3:uid="{D27A65E7-CF6A-4A6C-8B59-6BF429FA5C68}" name="EA_Datum" dataDxfId="16" totalsRowDxfId="15"/>
    <tableColumn id="7" xr3:uid="{2271913B-9095-4B5D-900C-BF0E5912AD3B}" name="Jahr" dataDxfId="14">
      <calculatedColumnFormula>IF(T_Lagerjournal[[#This Row],[EA_Datum]]=0,"",TEXT(T_Lagerjournal[[#This Row],[EA_Datum]],"JJJJ"))</calculatedColumnFormula>
    </tableColumn>
    <tableColumn id="6" xr3:uid="{C04A1CF0-6374-4AC9-AA30-D94521DC5658}" name="JahrMonat" dataDxfId="13" totalsRowDxfId="12">
      <calculatedColumnFormula>IF(T_Lagerjournal[[#This Row],[EA_Datum]]=0,"",TEXT(T_Lagerjournal[[#This Row],[EA_Datum]],"JJJJ-MM"))</calculatedColumnFormula>
    </tableColumn>
    <tableColumn id="4" xr3:uid="{6C7AB7FE-E5D5-4049-A0ED-5A8020D75D82}" name="in Stk." dataDxfId="11" totalsRowDxfId="10"/>
    <tableColumn id="5" xr3:uid="{4041CBF1-8D3A-453D-9C87-29A36E9CF6E6}" name="Anmerkung" totalsRowFunction="count" dataDxfId="9" totalsRowDxfId="8"/>
  </tableColumns>
  <tableStyleInfo name="Liste_Lagerjourn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0F12D3-B95B-4285-8B23-20D034799021}" name="T_Artikel" displayName="T_Artikel" ref="C18:E30" totalsRowShown="0" headerRowDxfId="7" dataDxfId="6">
  <autoFilter ref="C18:E30" xr:uid="{A50F12D3-B95B-4285-8B23-20D034799021}"/>
  <tableColumns count="3">
    <tableColumn id="1" xr3:uid="{730581D8-8C1E-4EAB-825F-E78FC9FCA081}" name="Artikelbezeichnung" dataDxfId="5"/>
    <tableColumn id="2" xr3:uid="{3C5F124A-E7CF-4E67-92C7-1CAE3214014E}" name="Anzahl" dataDxfId="4">
      <calculatedColumnFormula>SUMIFS(T_Lagerjournal[in Stk.],T_Lagerjournal[Link zur Artikelliste],T_Artikel[[#This Row],[Artikelbezeichnung]])</calculatedColumnFormula>
    </tableColumn>
    <tableColumn id="3" xr3:uid="{E6E472AF-D9CC-48CE-B45A-E484CDD7F6BA}" name="mehrfach" dataDxfId="3">
      <calculatedColumnFormula>IF(T_Artikel[[#This Row],[Artikelbezeichnung]]="","",IF(COUNTIF(T_Artikel[Artikelbezeichnung],T_Artikel[[#This Row],[Artikelbezeichnung]])&gt;1,"mehrfach",""))</calculatedColumnFormula>
    </tableColumn>
  </tableColumns>
  <tableStyleInfo name="Liste_Lagerjournal"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EBF8-91EB-45AC-A692-15F4FE641337}">
  <sheetPr>
    <pageSetUpPr autoPageBreaks="0"/>
  </sheetPr>
  <dimension ref="A1:K25"/>
  <sheetViews>
    <sheetView showGridLines="0" showRowColHeaders="0" tabSelected="1" workbookViewId="0">
      <pane ySplit="18" topLeftCell="A19" activePane="bottomLeft" state="frozen"/>
      <selection pane="bottomLeft"/>
    </sheetView>
  </sheetViews>
  <sheetFormatPr baseColWidth="10" defaultColWidth="0" defaultRowHeight="14.4" x14ac:dyDescent="0.3"/>
  <cols>
    <col min="1" max="1" width="1.77734375" style="2" customWidth="1"/>
    <col min="2" max="2" width="1" style="3" customWidth="1"/>
    <col min="3" max="3" width="18.33203125" style="3" customWidth="1"/>
    <col min="4" max="4" width="44.44140625" style="3" customWidth="1"/>
    <col min="5" max="5" width="12.88671875" style="3" customWidth="1"/>
    <col min="6" max="6" width="12.88671875" style="3" hidden="1" customWidth="1"/>
    <col min="7" max="7" width="11.5546875" style="3" hidden="1" customWidth="1"/>
    <col min="8" max="8" width="11.5546875" style="3" customWidth="1"/>
    <col min="9" max="9" width="77.6640625" style="3" customWidth="1"/>
    <col min="10" max="10" width="1" style="3" customWidth="1"/>
    <col min="11" max="11" width="1.6640625" style="3" customWidth="1"/>
    <col min="12" max="16384" width="11.5546875" style="3" hidden="1"/>
  </cols>
  <sheetData>
    <row r="1" spans="1:10" ht="1.95" customHeight="1" x14ac:dyDescent="0.3">
      <c r="A1" s="3"/>
    </row>
    <row r="2" spans="1:10" ht="39" customHeight="1" x14ac:dyDescent="0.3">
      <c r="A2" s="3"/>
    </row>
    <row r="3" spans="1:10" ht="4.95" customHeight="1" thickBot="1" x14ac:dyDescent="0.35">
      <c r="A3" s="3"/>
    </row>
    <row r="4" spans="1:10" ht="15" thickTop="1" x14ac:dyDescent="0.3">
      <c r="A4" s="1"/>
      <c r="B4" s="45" t="s">
        <v>0</v>
      </c>
      <c r="C4" s="46"/>
      <c r="D4" s="46"/>
      <c r="E4" s="47"/>
    </row>
    <row r="5" spans="1:10" ht="15" thickBot="1" x14ac:dyDescent="0.35">
      <c r="A5" s="1"/>
      <c r="B5" s="48"/>
      <c r="C5" s="49"/>
      <c r="D5" s="49"/>
      <c r="E5" s="50"/>
    </row>
    <row r="6" spans="1:10" ht="15" thickTop="1" x14ac:dyDescent="0.3">
      <c r="A6" s="3"/>
    </row>
    <row r="7" spans="1:10" x14ac:dyDescent="0.3">
      <c r="A7" s="3"/>
    </row>
    <row r="8" spans="1:10" x14ac:dyDescent="0.3">
      <c r="A8" s="3"/>
    </row>
    <row r="9" spans="1:10" x14ac:dyDescent="0.3">
      <c r="A9" s="3"/>
    </row>
    <row r="10" spans="1:10" x14ac:dyDescent="0.3">
      <c r="A10" s="3"/>
    </row>
    <row r="11" spans="1:10" x14ac:dyDescent="0.3">
      <c r="A11" s="3"/>
    </row>
    <row r="12" spans="1:10" ht="6.6" customHeight="1" x14ac:dyDescent="0.3">
      <c r="A12" s="3"/>
    </row>
    <row r="13" spans="1:10" ht="37.799999999999997" customHeight="1" x14ac:dyDescent="0.3">
      <c r="A13" s="3"/>
    </row>
    <row r="14" spans="1:10" ht="22.2" customHeight="1" x14ac:dyDescent="0.3">
      <c r="A14" s="3"/>
      <c r="C14" s="53" t="str" cm="1">
        <f t="array" ref="C14">HYPERLINK("#'Lagerjournal'!" &amp; "c" &amp; MAX(IF(T_Lagerjournal[]&lt;&gt;"",ROW(T_Lagerjournal[]), 0))+1, "                                                  Zur nächsten Eingabenzeile springen                                                  ")</f>
        <v xml:space="preserve">                                                  Zur nächsten Eingabenzeile springen                                                  </v>
      </c>
      <c r="D14" s="51"/>
      <c r="H14" s="4">
        <f>SUBTOTAL(9,T_Lagerjournal[in Stk.])</f>
        <v>133</v>
      </c>
      <c r="I14" s="5" t="s">
        <v>41</v>
      </c>
    </row>
    <row r="15" spans="1:10" ht="4.2" customHeight="1" thickBot="1" x14ac:dyDescent="0.35">
      <c r="A15" s="3"/>
    </row>
    <row r="16" spans="1:10" s="1" customFormat="1" ht="5.4" customHeight="1" thickTop="1" x14ac:dyDescent="0.3">
      <c r="B16" s="6"/>
      <c r="C16" s="7"/>
      <c r="D16" s="7"/>
      <c r="E16" s="7"/>
      <c r="F16" s="7"/>
      <c r="G16" s="7"/>
      <c r="H16" s="7"/>
      <c r="I16" s="7"/>
      <c r="J16" s="8"/>
    </row>
    <row r="17" spans="1:10" s="1" customFormat="1" x14ac:dyDescent="0.3">
      <c r="B17" s="9"/>
      <c r="C17" s="10" t="s">
        <v>1</v>
      </c>
      <c r="D17" s="11" t="s">
        <v>2</v>
      </c>
      <c r="E17" s="12" t="s">
        <v>3</v>
      </c>
      <c r="F17" s="13"/>
      <c r="G17" s="14"/>
      <c r="H17" s="12" t="s">
        <v>4</v>
      </c>
      <c r="I17" s="15" t="s">
        <v>5</v>
      </c>
      <c r="J17" s="16"/>
    </row>
    <row r="18" spans="1:10" ht="15" thickBot="1" x14ac:dyDescent="0.35">
      <c r="A18" s="3"/>
      <c r="B18" s="17"/>
      <c r="C18" s="18" t="s">
        <v>6</v>
      </c>
      <c r="D18" s="41" t="s">
        <v>7</v>
      </c>
      <c r="E18" s="19" t="s">
        <v>8</v>
      </c>
      <c r="F18" s="19" t="s">
        <v>9</v>
      </c>
      <c r="G18" s="19" t="s">
        <v>10</v>
      </c>
      <c r="H18" s="20" t="s">
        <v>11</v>
      </c>
      <c r="I18" s="19" t="s">
        <v>5</v>
      </c>
      <c r="J18" s="21"/>
    </row>
    <row r="19" spans="1:10" ht="15" thickTop="1" x14ac:dyDescent="0.3">
      <c r="C19" s="22"/>
      <c r="D19" s="22" t="s">
        <v>12</v>
      </c>
      <c r="E19" s="23">
        <v>45638</v>
      </c>
      <c r="F19" s="24" t="str">
        <f>IF(T_Lagerjournal[[#This Row],[EA_Datum]]=0,"",TEXT(T_Lagerjournal[[#This Row],[EA_Datum]],"JJJJ"))</f>
        <v>2024</v>
      </c>
      <c r="G19" s="24" t="str">
        <f>IF(T_Lagerjournal[[#This Row],[EA_Datum]]=0,"",TEXT(T_Lagerjournal[[#This Row],[EA_Datum]],"JJJJ-MM"))</f>
        <v>2024-12</v>
      </c>
      <c r="H19" s="25">
        <v>12</v>
      </c>
      <c r="I19" s="22" t="s">
        <v>13</v>
      </c>
    </row>
    <row r="20" spans="1:10" x14ac:dyDescent="0.3">
      <c r="C20" s="22" t="s">
        <v>14</v>
      </c>
      <c r="D20" s="22" t="s">
        <v>15</v>
      </c>
      <c r="E20" s="23">
        <v>45672</v>
      </c>
      <c r="F20" s="24" t="str">
        <f>IF(T_Lagerjournal[[#This Row],[EA_Datum]]=0,"",TEXT(T_Lagerjournal[[#This Row],[EA_Datum]],"JJJJ"))</f>
        <v>2025</v>
      </c>
      <c r="G20" s="24" t="str">
        <f>IF(T_Lagerjournal[[#This Row],[EA_Datum]]=0,"",TEXT(T_Lagerjournal[[#This Row],[EA_Datum]],"JJJJ-MM"))</f>
        <v>2025-01</v>
      </c>
      <c r="H20" s="25">
        <v>-4</v>
      </c>
      <c r="I20" s="22" t="s">
        <v>16</v>
      </c>
    </row>
    <row r="21" spans="1:10" x14ac:dyDescent="0.3">
      <c r="C21" s="22" t="s">
        <v>14</v>
      </c>
      <c r="D21" s="22" t="s">
        <v>17</v>
      </c>
      <c r="E21" s="23">
        <v>45658</v>
      </c>
      <c r="F21" s="24" t="str">
        <f>IF(T_Lagerjournal[[#This Row],[EA_Datum]]=0,"",TEXT(T_Lagerjournal[[#This Row],[EA_Datum]],"JJJJ"))</f>
        <v>2025</v>
      </c>
      <c r="G21" s="24" t="str">
        <f>IF(T_Lagerjournal[[#This Row],[EA_Datum]]=0,"",TEXT(T_Lagerjournal[[#This Row],[EA_Datum]],"JJJJ-MM"))</f>
        <v>2025-01</v>
      </c>
      <c r="H21" s="25">
        <v>50</v>
      </c>
      <c r="I21" s="22" t="s">
        <v>16</v>
      </c>
    </row>
    <row r="22" spans="1:10" x14ac:dyDescent="0.3">
      <c r="C22" s="22" t="s">
        <v>14</v>
      </c>
      <c r="D22" s="22" t="s">
        <v>18</v>
      </c>
      <c r="E22" s="23">
        <v>45261</v>
      </c>
      <c r="F22" s="24" t="str">
        <f>IF(T_Lagerjournal[[#This Row],[EA_Datum]]=0,"",TEXT(T_Lagerjournal[[#This Row],[EA_Datum]],"JJJJ"))</f>
        <v>2023</v>
      </c>
      <c r="G22" s="24" t="str">
        <f>IF(T_Lagerjournal[[#This Row],[EA_Datum]]=0,"",TEXT(T_Lagerjournal[[#This Row],[EA_Datum]],"JJJJ-MM"))</f>
        <v>2023-12</v>
      </c>
      <c r="H22" s="25">
        <v>20</v>
      </c>
      <c r="I22" s="22" t="s">
        <v>19</v>
      </c>
    </row>
    <row r="23" spans="1:10" x14ac:dyDescent="0.3">
      <c r="C23" s="22" t="s">
        <v>14</v>
      </c>
      <c r="D23" s="22" t="s">
        <v>20</v>
      </c>
      <c r="E23" s="23">
        <v>45701</v>
      </c>
      <c r="F23" s="24" t="str">
        <f>IF(T_Lagerjournal[[#This Row],[EA_Datum]]=0,"",TEXT(T_Lagerjournal[[#This Row],[EA_Datum]],"JJJJ"))</f>
        <v>2025</v>
      </c>
      <c r="G23" s="24" t="str">
        <f>IF(T_Lagerjournal[[#This Row],[EA_Datum]]=0,"",TEXT(T_Lagerjournal[[#This Row],[EA_Datum]],"JJJJ-MM"))</f>
        <v>2025-02</v>
      </c>
      <c r="H23" s="25">
        <v>30</v>
      </c>
      <c r="I23" s="22" t="s">
        <v>21</v>
      </c>
    </row>
    <row r="24" spans="1:10" x14ac:dyDescent="0.3">
      <c r="C24" s="22" t="s">
        <v>14</v>
      </c>
      <c r="D24" s="22" t="s">
        <v>12</v>
      </c>
      <c r="E24" s="23">
        <v>45638</v>
      </c>
      <c r="F24" s="24" t="str">
        <f>IF(T_Lagerjournal[[#This Row],[EA_Datum]]=0,"",TEXT(T_Lagerjournal[[#This Row],[EA_Datum]],"JJJJ"))</f>
        <v>2024</v>
      </c>
      <c r="G24" s="24" t="str">
        <f>IF(T_Lagerjournal[[#This Row],[EA_Datum]]=0,"",TEXT(T_Lagerjournal[[#This Row],[EA_Datum]],"JJJJ-MM"))</f>
        <v>2024-12</v>
      </c>
      <c r="H24" s="25">
        <v>30</v>
      </c>
      <c r="I24" s="22" t="s">
        <v>21</v>
      </c>
    </row>
    <row r="25" spans="1:10" x14ac:dyDescent="0.3">
      <c r="C25" s="22" t="s">
        <v>22</v>
      </c>
      <c r="D25" s="22" t="s">
        <v>18</v>
      </c>
      <c r="E25" s="23">
        <v>45670</v>
      </c>
      <c r="F25" s="24" t="str">
        <f>IF(T_Lagerjournal[[#This Row],[EA_Datum]]=0,"",TEXT(T_Lagerjournal[[#This Row],[EA_Datum]],"JJJJ"))</f>
        <v>2025</v>
      </c>
      <c r="G25" s="24" t="str">
        <f>IF(T_Lagerjournal[[#This Row],[EA_Datum]]=0,"",TEXT(T_Lagerjournal[[#This Row],[EA_Datum]],"JJJJ-MM"))</f>
        <v>2025-01</v>
      </c>
      <c r="H25" s="25">
        <v>-5</v>
      </c>
      <c r="I25" s="22" t="s">
        <v>23</v>
      </c>
    </row>
  </sheetData>
  <mergeCells count="2">
    <mergeCell ref="B4:E5"/>
    <mergeCell ref="C14:D14"/>
  </mergeCells>
  <conditionalFormatting sqref="C19:C25">
    <cfRule type="expression" dxfId="2" priority="2">
      <formula>AND(C19="",OR(D19&lt;&gt;"",E19&lt;&gt;"",H19&lt;&gt;"",I19&lt;&gt;""))</formula>
    </cfRule>
  </conditionalFormatting>
  <conditionalFormatting sqref="H19:H25">
    <cfRule type="expression" dxfId="1" priority="1">
      <formula>OR(AND(C19="Eingang",H19&lt;0),AND(C19="Ausgang",H19&gt;0))</formula>
    </cfRule>
  </conditionalFormatting>
  <dataValidations disablePrompts="1" count="4">
    <dataValidation type="whole" allowBlank="1" showInputMessage="1" showErrorMessage="1" error="Hier sind nur Ganzzahlen zwischen_x000a_       -100.000 und +100.000_x000a_               vorgesehen._x000a__x000a_    Eingang (positive Ganzzahlen)_x000a_    Ausgang (negative Ganzzahlen)_x000a__x000a_=======================" sqref="H19:H25" xr:uid="{CE95E327-DA24-4C7F-9C15-267F6967D2D7}">
      <formula1>-100000</formula1>
      <formula2>100000</formula2>
    </dataValidation>
    <dataValidation type="date" allowBlank="1" showInputMessage="1" showErrorMessage="1" error="Bitte ein korrektes Datum zwischen_x000a_     01.01.1950 und 31.12.2999_x000a_                   eingeben!_x000a__x000a_=======================" sqref="E19:E25" xr:uid="{9AB2A567-40FB-4E55-B6EC-1267E655F3B5}">
      <formula1>18264</formula1>
      <formula2>401768</formula2>
    </dataValidation>
    <dataValidation type="list" allowBlank="1" showInputMessage="1" showErrorMessage="1" error="Die eingetragene Artikelbezeichnung ist am_x000a_         Blatt &quot;Artikel&quot; nicht vorhanden_x000a__x000a_            Bitte Artikel zuerst erfassen!_x000a_============================" sqref="D19:D1048576" xr:uid="{0F6BEAA8-0361-4ACE-B811-0310A3B87DEA}">
      <formula1>T_Artikel_01</formula1>
    </dataValidation>
    <dataValidation type="list" allowBlank="1" showInputMessage="1" showErrorMessage="1" error="In dieser Spalte sind nur die Einträge_x000a_       &quot;Ausgabe&quot; oder &quot;Eingabe&quot;_x000a_                   zulässig._x000a__x000a_========================" sqref="C19:C1048576" xr:uid="{CCA25DAC-C1FB-42E3-91E1-BED37D7018A8}">
      <formula1>"Ausgang,Eingang"</formula1>
    </dataValidation>
  </dataValidations>
  <hyperlinks>
    <hyperlink ref="D18" location="Artikel!C15" tooltip="Link zu Blatt &quot;Artikel&quot;" display="Link zur Artikelliste" xr:uid="{CFFA3ACA-E362-4951-9B61-DD310E338A21}"/>
  </hyperlinks>
  <printOptions horizontalCentered="1"/>
  <pageMargins left="0.39370078740157483" right="0.39370078740157483" top="0.59055118110236227" bottom="0.59055118110236227" header="0.31496062992125984" footer="0.31496062992125984"/>
  <pageSetup paperSize="9" scale="80" orientation="landscape" r:id="rId1"/>
  <headerFooter>
    <oddFooter>&amp;L&amp;"-,Kursiv"&amp;UPfad:&amp;"-,Standard"&amp;U &amp;Z
&amp;"-,Kursiv"&amp;UDatei:&amp;"-,Standard"&amp;U &amp;F&amp;R
Seite &amp;P von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3D04-114E-46BE-9799-173EA324DF17}">
  <dimension ref="A1:H30"/>
  <sheetViews>
    <sheetView showGridLines="0" showRowColHeaders="0" workbookViewId="0">
      <pane ySplit="18" topLeftCell="A19" activePane="bottomLeft" state="frozen"/>
      <selection pane="bottomLeft"/>
    </sheetView>
  </sheetViews>
  <sheetFormatPr baseColWidth="10" defaultColWidth="0" defaultRowHeight="14.4" x14ac:dyDescent="0.3"/>
  <cols>
    <col min="1" max="1" width="1.6640625" style="3" customWidth="1"/>
    <col min="2" max="2" width="1" style="3" customWidth="1"/>
    <col min="3" max="3" width="44.44140625" style="3" customWidth="1"/>
    <col min="4" max="4" width="11.5546875" style="3" customWidth="1"/>
    <col min="5" max="5" width="13.33203125" style="3" bestFit="1" customWidth="1"/>
    <col min="6" max="6" width="0.88671875" style="3" customWidth="1"/>
    <col min="7" max="7" width="1.6640625" style="3" customWidth="1"/>
    <col min="8" max="8" width="34.6640625" style="3" hidden="1" customWidth="1"/>
    <col min="9" max="16384" width="11.5546875" style="3" hidden="1"/>
  </cols>
  <sheetData>
    <row r="1" spans="1:6" ht="1.95" customHeight="1" x14ac:dyDescent="0.3"/>
    <row r="2" spans="1:6" ht="39" customHeight="1" x14ac:dyDescent="0.3"/>
    <row r="3" spans="1:6" ht="4.95" customHeight="1" thickBot="1" x14ac:dyDescent="0.35"/>
    <row r="4" spans="1:6" ht="15" customHeight="1" thickTop="1" x14ac:dyDescent="0.3">
      <c r="A4" s="1"/>
      <c r="B4" s="45" t="s">
        <v>24</v>
      </c>
      <c r="C4" s="46"/>
      <c r="D4" s="46"/>
      <c r="E4" s="46"/>
      <c r="F4" s="47"/>
    </row>
    <row r="5" spans="1:6" ht="15" customHeight="1" thickBot="1" x14ac:dyDescent="0.35">
      <c r="A5" s="1"/>
      <c r="B5" s="48"/>
      <c r="C5" s="49"/>
      <c r="D5" s="49"/>
      <c r="E5" s="49"/>
      <c r="F5" s="50"/>
    </row>
    <row r="6" spans="1:6" ht="3.6" customHeight="1" thickTop="1" x14ac:dyDescent="0.3"/>
    <row r="7" spans="1:6" s="26" customFormat="1" ht="13.8" x14ac:dyDescent="0.3">
      <c r="C7" s="27" t="s">
        <v>25</v>
      </c>
      <c r="D7" s="28"/>
      <c r="E7" s="29"/>
    </row>
    <row r="8" spans="1:6" s="26" customFormat="1" ht="13.8" x14ac:dyDescent="0.3">
      <c r="C8" s="30" t="s">
        <v>26</v>
      </c>
      <c r="E8" s="31"/>
    </row>
    <row r="9" spans="1:6" s="26" customFormat="1" ht="13.8" x14ac:dyDescent="0.3">
      <c r="C9" s="30" t="s">
        <v>27</v>
      </c>
      <c r="E9" s="31"/>
    </row>
    <row r="10" spans="1:6" s="26" customFormat="1" ht="13.8" x14ac:dyDescent="0.3">
      <c r="C10" s="30" t="s">
        <v>28</v>
      </c>
      <c r="E10" s="31"/>
    </row>
    <row r="11" spans="1:6" s="26" customFormat="1" ht="13.8" x14ac:dyDescent="0.3">
      <c r="C11" s="30" t="s">
        <v>29</v>
      </c>
      <c r="E11" s="31"/>
    </row>
    <row r="12" spans="1:6" s="26" customFormat="1" ht="13.8" x14ac:dyDescent="0.3">
      <c r="C12" s="32" t="s">
        <v>30</v>
      </c>
      <c r="D12" s="33"/>
      <c r="E12" s="34"/>
    </row>
    <row r="13" spans="1:6" ht="31.8" customHeight="1" x14ac:dyDescent="0.3"/>
    <row r="14" spans="1:6" s="42" customFormat="1" ht="22.2" customHeight="1" x14ac:dyDescent="0.3">
      <c r="C14" s="44" t="str" cm="1">
        <f t="array" ref="C14">HYPERLINK("#'Artikel'!" &amp; "c" &amp; MAX(IF(T_Artikel[]&lt;&gt;"",ROW(T_Artikel[]), 0))+1, "                      Zur nächsten Eingabenzeile springen                      ")</f>
        <v xml:space="preserve">                      Zur nächsten Eingabenzeile springen                      </v>
      </c>
      <c r="D14" s="52" t="s">
        <v>31</v>
      </c>
      <c r="E14" s="52"/>
    </row>
    <row r="15" spans="1:6" s="42" customFormat="1" ht="6" customHeight="1" thickBot="1" x14ac:dyDescent="0.35">
      <c r="D15" s="43"/>
      <c r="E15" s="43"/>
    </row>
    <row r="16" spans="1:6" s="1" customFormat="1" ht="5.4" customHeight="1" thickTop="1" x14ac:dyDescent="0.3">
      <c r="B16" s="6"/>
      <c r="C16" s="7"/>
      <c r="D16" s="7"/>
      <c r="E16" s="7"/>
      <c r="F16" s="8"/>
    </row>
    <row r="17" spans="2:6" s="1" customFormat="1" x14ac:dyDescent="0.3">
      <c r="B17" s="9"/>
      <c r="C17" s="35" t="s">
        <v>2</v>
      </c>
      <c r="D17" s="12" t="s">
        <v>32</v>
      </c>
      <c r="E17" s="36" t="s">
        <v>33</v>
      </c>
      <c r="F17" s="16"/>
    </row>
    <row r="18" spans="2:6" ht="15" thickBot="1" x14ac:dyDescent="0.35">
      <c r="B18" s="17"/>
      <c r="C18" s="3" t="s">
        <v>2</v>
      </c>
      <c r="D18" s="37" t="s">
        <v>4</v>
      </c>
      <c r="E18" s="37" t="s">
        <v>34</v>
      </c>
      <c r="F18" s="21"/>
    </row>
    <row r="19" spans="2:6" ht="15" thickTop="1" x14ac:dyDescent="0.3">
      <c r="C19" s="38" t="s">
        <v>12</v>
      </c>
      <c r="D19" s="39">
        <f>SUMIFS(T_Lagerjournal[in Stk.],T_Lagerjournal[Link zur Artikelliste],T_Artikel[[#This Row],[Artikelbezeichnung]])</f>
        <v>42</v>
      </c>
      <c r="E19" s="40" t="str">
        <f>IF(T_Artikel[[#This Row],[Artikelbezeichnung]]="","",IF(COUNTIF(T_Artikel[Artikelbezeichnung],T_Artikel[[#This Row],[Artikelbezeichnung]])&gt;1,"mehrfach",""))</f>
        <v/>
      </c>
    </row>
    <row r="20" spans="2:6" x14ac:dyDescent="0.3">
      <c r="C20" s="38" t="s">
        <v>15</v>
      </c>
      <c r="D20" s="39">
        <f>SUMIFS(T_Lagerjournal[in Stk.],T_Lagerjournal[Link zur Artikelliste],T_Artikel[[#This Row],[Artikelbezeichnung]])</f>
        <v>-4</v>
      </c>
      <c r="E20" s="40" t="str">
        <f>IF(T_Artikel[[#This Row],[Artikelbezeichnung]]="","",IF(COUNTIF(T_Artikel[Artikelbezeichnung],T_Artikel[[#This Row],[Artikelbezeichnung]])&gt;1,"mehrfach",""))</f>
        <v>mehrfach</v>
      </c>
    </row>
    <row r="21" spans="2:6" x14ac:dyDescent="0.3">
      <c r="C21" s="38" t="s">
        <v>17</v>
      </c>
      <c r="D21" s="39">
        <f>SUMIFS(T_Lagerjournal[in Stk.],T_Lagerjournal[Link zur Artikelliste],T_Artikel[[#This Row],[Artikelbezeichnung]])</f>
        <v>50</v>
      </c>
      <c r="E21" s="40" t="str">
        <f>IF(T_Artikel[[#This Row],[Artikelbezeichnung]]="","",IF(COUNTIF(T_Artikel[Artikelbezeichnung],T_Artikel[[#This Row],[Artikelbezeichnung]])&gt;1,"mehrfach",""))</f>
        <v/>
      </c>
    </row>
    <row r="22" spans="2:6" x14ac:dyDescent="0.3">
      <c r="C22" s="38" t="s">
        <v>18</v>
      </c>
      <c r="D22" s="39">
        <f>SUMIFS(T_Lagerjournal[in Stk.],T_Lagerjournal[Link zur Artikelliste],T_Artikel[[#This Row],[Artikelbezeichnung]])</f>
        <v>15</v>
      </c>
      <c r="E22" s="40" t="str">
        <f>IF(T_Artikel[[#This Row],[Artikelbezeichnung]]="","",IF(COUNTIF(T_Artikel[Artikelbezeichnung],T_Artikel[[#This Row],[Artikelbezeichnung]])&gt;1,"mehrfach",""))</f>
        <v/>
      </c>
    </row>
    <row r="23" spans="2:6" x14ac:dyDescent="0.3">
      <c r="C23" s="38" t="s">
        <v>20</v>
      </c>
      <c r="D23" s="39">
        <f>SUMIFS(T_Lagerjournal[in Stk.],T_Lagerjournal[Link zur Artikelliste],T_Artikel[[#This Row],[Artikelbezeichnung]])</f>
        <v>30</v>
      </c>
      <c r="E23" s="40" t="str">
        <f>IF(T_Artikel[[#This Row],[Artikelbezeichnung]]="","",IF(COUNTIF(T_Artikel[Artikelbezeichnung],T_Artikel[[#This Row],[Artikelbezeichnung]])&gt;1,"mehrfach",""))</f>
        <v/>
      </c>
    </row>
    <row r="24" spans="2:6" x14ac:dyDescent="0.3">
      <c r="C24" s="38" t="s">
        <v>35</v>
      </c>
      <c r="D24" s="39">
        <f>SUMIFS(T_Lagerjournal[in Stk.],T_Lagerjournal[Link zur Artikelliste],T_Artikel[[#This Row],[Artikelbezeichnung]])</f>
        <v>0</v>
      </c>
      <c r="E24" s="40" t="str">
        <f>IF(T_Artikel[[#This Row],[Artikelbezeichnung]]="","",IF(COUNTIF(T_Artikel[Artikelbezeichnung],T_Artikel[[#This Row],[Artikelbezeichnung]])&gt;1,"mehrfach",""))</f>
        <v/>
      </c>
    </row>
    <row r="25" spans="2:6" x14ac:dyDescent="0.3">
      <c r="C25" s="38" t="s">
        <v>36</v>
      </c>
      <c r="D25" s="39">
        <f>SUMIFS(T_Lagerjournal[in Stk.],T_Lagerjournal[Link zur Artikelliste],T_Artikel[[#This Row],[Artikelbezeichnung]])</f>
        <v>0</v>
      </c>
      <c r="E25" s="40" t="str">
        <f>IF(T_Artikel[[#This Row],[Artikelbezeichnung]]="","",IF(COUNTIF(T_Artikel[Artikelbezeichnung],T_Artikel[[#This Row],[Artikelbezeichnung]])&gt;1,"mehrfach",""))</f>
        <v/>
      </c>
    </row>
    <row r="26" spans="2:6" x14ac:dyDescent="0.3">
      <c r="C26" s="38" t="s">
        <v>37</v>
      </c>
      <c r="D26" s="39">
        <f>SUMIFS(T_Lagerjournal[in Stk.],T_Lagerjournal[Link zur Artikelliste],T_Artikel[[#This Row],[Artikelbezeichnung]])</f>
        <v>0</v>
      </c>
      <c r="E26" s="40" t="str">
        <f>IF(T_Artikel[[#This Row],[Artikelbezeichnung]]="","",IF(COUNTIF(T_Artikel[Artikelbezeichnung],T_Artikel[[#This Row],[Artikelbezeichnung]])&gt;1,"mehrfach",""))</f>
        <v/>
      </c>
    </row>
    <row r="27" spans="2:6" x14ac:dyDescent="0.3">
      <c r="C27" s="38" t="s">
        <v>38</v>
      </c>
      <c r="D27" s="39">
        <f>SUMIFS(T_Lagerjournal[in Stk.],T_Lagerjournal[Link zur Artikelliste],T_Artikel[[#This Row],[Artikelbezeichnung]])</f>
        <v>0</v>
      </c>
      <c r="E27" s="40" t="str">
        <f>IF(T_Artikel[[#This Row],[Artikelbezeichnung]]="","",IF(COUNTIF(T_Artikel[Artikelbezeichnung],T_Artikel[[#This Row],[Artikelbezeichnung]])&gt;1,"mehrfach",""))</f>
        <v/>
      </c>
    </row>
    <row r="28" spans="2:6" x14ac:dyDescent="0.3">
      <c r="C28" s="38" t="s">
        <v>39</v>
      </c>
      <c r="D28" s="39">
        <f>SUMIFS(T_Lagerjournal[in Stk.],T_Lagerjournal[Link zur Artikelliste],T_Artikel[[#This Row],[Artikelbezeichnung]])</f>
        <v>0</v>
      </c>
      <c r="E28" s="40" t="str">
        <f>IF(T_Artikel[[#This Row],[Artikelbezeichnung]]="","",IF(COUNTIF(T_Artikel[Artikelbezeichnung],T_Artikel[[#This Row],[Artikelbezeichnung]])&gt;1,"mehrfach",""))</f>
        <v/>
      </c>
    </row>
    <row r="29" spans="2:6" x14ac:dyDescent="0.3">
      <c r="C29" s="38" t="s">
        <v>40</v>
      </c>
      <c r="D29" s="39">
        <f>SUMIFS(T_Lagerjournal[in Stk.],T_Lagerjournal[Link zur Artikelliste],T_Artikel[[#This Row],[Artikelbezeichnung]])</f>
        <v>0</v>
      </c>
      <c r="E29" s="40" t="str">
        <f>IF(T_Artikel[[#This Row],[Artikelbezeichnung]]="","",IF(COUNTIF(T_Artikel[Artikelbezeichnung],T_Artikel[[#This Row],[Artikelbezeichnung]])&gt;1,"mehrfach",""))</f>
        <v/>
      </c>
    </row>
    <row r="30" spans="2:6" x14ac:dyDescent="0.3">
      <c r="C30" s="38" t="s">
        <v>15</v>
      </c>
      <c r="D30" s="39">
        <f>SUMIFS(T_Lagerjournal[in Stk.],T_Lagerjournal[Link zur Artikelliste],T_Artikel[[#This Row],[Artikelbezeichnung]])</f>
        <v>-4</v>
      </c>
      <c r="E30" s="40" t="str">
        <f>IF(T_Artikel[[#This Row],[Artikelbezeichnung]]="","",IF(COUNTIF(T_Artikel[Artikelbezeichnung],T_Artikel[[#This Row],[Artikelbezeichnung]])&gt;1,"mehrfach",""))</f>
        <v>mehrfach</v>
      </c>
    </row>
  </sheetData>
  <mergeCells count="2">
    <mergeCell ref="B4:F5"/>
    <mergeCell ref="D14:E14"/>
  </mergeCells>
  <conditionalFormatting sqref="C19:E30">
    <cfRule type="expression" dxfId="0" priority="1">
      <formula>$E19="mehrfach"</formula>
    </cfRule>
  </conditionalFormatting>
  <hyperlinks>
    <hyperlink ref="D14" location="Lagerjournal!A1" display="Link zur zum &quot;Lagerjournal&quot;" xr:uid="{E1E6F28B-B5E4-4CC7-98AA-E59513889354}"/>
  </hyperlinks>
  <printOptions horizontalCentered="1"/>
  <pageMargins left="0.70866141732283472" right="0.70866141732283472" top="0.78740157480314965" bottom="0.78740157480314965" header="0.31496062992125984" footer="0.31496062992125984"/>
  <pageSetup paperSize="9" orientation="portrait" r:id="rId1"/>
  <headerFooter>
    <oddFooter>&amp;L&amp;"-,Kursiv"&amp;UPfad:&amp;"-,Standard"&amp;U &amp;Z
&amp;"-,Kursiv"&amp;UDatei:&amp;"-,Standard"&amp;U &amp;F&amp;R
Seite &amp;P von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Props1.xml><?xml version="1.0" encoding="utf-8"?>
<ds:datastoreItem xmlns:ds="http://schemas.openxmlformats.org/officeDocument/2006/customXml" ds:itemID="{370CC88E-20CA-4E2B-AD3D-698EF64FC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4F3F0-5510-48B5-8CC8-15E8524CC310}">
  <ds:schemaRefs>
    <ds:schemaRef ds:uri="http://schemas.microsoft.com/sharepoint/v3/contenttype/forms"/>
  </ds:schemaRefs>
</ds:datastoreItem>
</file>

<file path=customXml/itemProps3.xml><?xml version="1.0" encoding="utf-8"?>
<ds:datastoreItem xmlns:ds="http://schemas.openxmlformats.org/officeDocument/2006/customXml" ds:itemID="{433B89AB-69D3-4B28-A6F6-8418AE180C7B}">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Lagerjournal</vt:lpstr>
      <vt:lpstr>Artikel</vt:lpstr>
      <vt:lpstr>Artikel!Drucktitel</vt:lpstr>
      <vt:lpstr>Lagerjournal!Drucktitel</vt:lpstr>
      <vt:lpstr>T_Artikel_01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derKalkulator | Peter Rosner</dc:creator>
  <cp:keywords/>
  <dc:description/>
  <cp:lastModifiedBy>derKalkulator | Peter Rosner</cp:lastModifiedBy>
  <cp:revision/>
  <dcterms:created xsi:type="dcterms:W3CDTF">2025-01-30T18:03:26Z</dcterms:created>
  <dcterms:modified xsi:type="dcterms:W3CDTF">2025-02-13T10:37:54Z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