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oasisgmbh.sharepoint.com/sites/OASIS-Daten/Freigegebene Dokumente/4_MA/02_FreeDownloads/00_FINAL/"/>
    </mc:Choice>
  </mc:AlternateContent>
  <xr:revisionPtr revIDLastSave="158" documentId="13_ncr:1_{DD64C446-12AD-4BFB-8394-02D87D1784F3}" xr6:coauthVersionLast="47" xr6:coauthVersionMax="47" xr10:uidLastSave="{8597ED94-4851-4A24-BD38-E171BBE974F4}"/>
  <workbookProtection workbookAlgorithmName="SHA-512" workbookHashValue="/qHlwpVYhIotG6LIphrsH80E+Ocw8KKLwmFmxICcFTybrF+IoGSROnlf4S7een6vOhwOMBZV0St/wgHGrzxH5A==" workbookSaltValue="u0HyGSfy4Ww8T7vamEBIww==" workbookSpinCount="100000" lockStructure="1"/>
  <bookViews>
    <workbookView xWindow="0" yWindow="-18108" windowWidth="29016" windowHeight="17496" xr2:uid="{8ACBA7EA-762A-448A-A1F6-F5F0F650BF62}"/>
  </bookViews>
  <sheets>
    <sheet name="OffenePostenListe" sheetId="1" r:id="rId1"/>
  </sheets>
  <definedNames>
    <definedName name="Datenschnitt__Empfänger">#N/A</definedName>
    <definedName name="Datenschnitt_Status">#N/A</definedName>
    <definedName name="Datenschnitt_Zfb_J">#N/A</definedName>
    <definedName name="Datenschnitt_Zfb_JM">#N/A</definedName>
    <definedName name="_xlnm.Print_Titles" localSheetId="0">OffenePostenListe!$16:$20</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1" l="1"/>
  <c r="L21" i="1" s="1"/>
  <c r="K22" i="1"/>
  <c r="L22" i="1" s="1"/>
  <c r="K23" i="1"/>
  <c r="L23" i="1" s="1"/>
  <c r="K24" i="1"/>
  <c r="L24" i="1" s="1"/>
  <c r="K25" i="1"/>
  <c r="L25" i="1" s="1"/>
  <c r="K26" i="1"/>
  <c r="L26" i="1" s="1"/>
  <c r="K27" i="1"/>
  <c r="L27" i="1" s="1"/>
  <c r="J14" i="1"/>
  <c r="G14" i="1"/>
  <c r="N27" i="1"/>
  <c r="O27" i="1"/>
  <c r="P27" i="1"/>
  <c r="N21" i="1"/>
  <c r="N22" i="1"/>
  <c r="N23" i="1"/>
  <c r="N24" i="1"/>
  <c r="N25" i="1"/>
  <c r="N26" i="1"/>
  <c r="O26" i="1"/>
  <c r="P26" i="1"/>
  <c r="O25" i="1"/>
  <c r="P25" i="1"/>
  <c r="P21" i="1"/>
  <c r="P22" i="1"/>
  <c r="P23" i="1"/>
  <c r="P24" i="1"/>
  <c r="O21" i="1"/>
  <c r="O22" i="1"/>
  <c r="O23" i="1"/>
  <c r="O24" i="1"/>
  <c r="C14" i="1" l="1" a="1"/>
  <c r="C14" i="1" s="1"/>
  <c r="K1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<sst xmlns="http://schemas.openxmlformats.org/spreadsheetml/2006/main" count="41" uniqueCount="31">
  <si>
    <t>Datum</t>
  </si>
  <si>
    <t>Anmerkung</t>
  </si>
  <si>
    <t>_Text</t>
  </si>
  <si>
    <t>_Empfänger</t>
  </si>
  <si>
    <t>Betrag</t>
  </si>
  <si>
    <t>Zahlungs-</t>
  </si>
  <si>
    <t>frist bis</t>
  </si>
  <si>
    <t>Die OffenePosten-Liste</t>
  </si>
  <si>
    <t>_Nr.</t>
  </si>
  <si>
    <t>Rechnungsdaten</t>
  </si>
  <si>
    <t>Informationen zur Zahlung</t>
  </si>
  <si>
    <t>Zahlungseingang</t>
  </si>
  <si>
    <t>in €</t>
  </si>
  <si>
    <t>Rechnung "OFFEN"</t>
  </si>
  <si>
    <t>Status</t>
  </si>
  <si>
    <t>Zfb_J</t>
  </si>
  <si>
    <t>Zfb_JM</t>
  </si>
  <si>
    <t>Betr. in €</t>
  </si>
  <si>
    <t xml:space="preserve">R E C H N U N G </t>
  </si>
  <si>
    <t>am</t>
  </si>
  <si>
    <t>Spalte1</t>
  </si>
  <si>
    <t>Tischplatte 60x80</t>
  </si>
  <si>
    <t>Kunde A</t>
  </si>
  <si>
    <t>Sessel / 5 Stück</t>
  </si>
  <si>
    <t>Kunde B</t>
  </si>
  <si>
    <t>Hocker / 2 Stück</t>
  </si>
  <si>
    <t>Kunde C</t>
  </si>
  <si>
    <t>Wohnwand 250x190x50</t>
  </si>
  <si>
    <t>Mehrfach ReNr</t>
  </si>
  <si>
    <t>Summen lt. Filterauswahl =</t>
  </si>
  <si>
    <r>
      <t>in €</t>
    </r>
    <r>
      <rPr>
        <sz val="11"/>
        <color rgb="FFBFC752"/>
        <rFont val="Calibri"/>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</si>
</sst>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000000"/>
  </numFmts>
  <fonts count="10" x14ac:knownFonts="1">
    <font>
      <sz val="11"/>
      <color theme="1"/>
      <name val="Aptos Narrow"/>
      <family val="2"/>
      <scheme val="minor"/>
    </font>
    <font>
      <sz val="11"/>
      <color theme="1"/>
      <name val="Calibri"/>
      <family val="2"/>
    </font>
    <font>
      <b/>
      <sz val="20"/>
      <color theme="3" tint="9.9978637043366805E-2"/>
      <name val="Calibri"/>
      <family val="2"/>
    </font>
    <font>
      <u/>
      <sz val="11"/>
      <color theme="10"/>
      <name val="Aptos Narrow"/>
      <family val="2"/>
      <scheme val="minor"/>
    </font>
    <font>
      <u/>
      <sz val="11"/>
      <color theme="10"/>
      <name val="Calibri"/>
      <family val="2"/>
    </font>
    <font>
      <u/>
      <sz val="11"/>
      <color theme="1"/>
      <name val="Calibri"/>
      <family val="2"/>
    </font>
    <font>
      <sz val="11"/>
      <name val="Calibri"/>
      <family val="2"/>
    </font>
    <font>
      <sz val="11"/>
      <color rgb="FFBFC752"/>
      <name val="Calibri"/>
      <family val="2"/>
    </font>
    <font>
      <b/>
      <sz val="10"/>
      <color theme="0"/>
      <name val="Calibri"/>
      <family val="2"/>
    </font>
    <font>
      <b/>
      <sz val="11"/>
      <color theme="0"/>
      <name val="Aptos Narrow"/>
      <family val="2"/>
      <scheme val="minor"/>
    </font>
  </fonts>
  <fills count="4">
    <fill>
      <patternFill patternType="none"/>
    </fill>
    <fill>
      <patternFill patternType="gray125"/>
    </fill>
    <fill>
      <patternFill patternType="solid">
        <fgColor rgb="FFBFC752"/>
        <bgColor indexed="64"/>
      </patternFill>
    </fill>
    <fill>
      <patternFill patternType="solid">
        <fgColor theme="0"/>
        <bgColor indexed="64"/>
      </patternFill>
    </fill>
  </fills>
  <borders count="15">
    <border>
      <left/>
      <right/>
      <top/>
      <bottom/>
      <diagonal/>
    </border>
    <border>
      <left style="double">
        <color rgb="FF295436"/>
      </left>
      <right/>
      <top style="double">
        <color rgb="FF295436"/>
      </top>
      <bottom/>
      <diagonal/>
    </border>
    <border>
      <left/>
      <right/>
      <top style="double">
        <color rgb="FF295436"/>
      </top>
      <bottom/>
      <diagonal/>
    </border>
    <border>
      <left/>
      <right style="double">
        <color rgb="FF295436"/>
      </right>
      <top style="double">
        <color rgb="FF295436"/>
      </top>
      <bottom/>
      <diagonal/>
    </border>
    <border>
      <left style="double">
        <color rgb="FF295436"/>
      </left>
      <right/>
      <top/>
      <bottom style="double">
        <color rgb="FF295436"/>
      </bottom>
      <diagonal/>
    </border>
    <border>
      <left/>
      <right/>
      <top/>
      <bottom style="double">
        <color rgb="FF295436"/>
      </bottom>
      <diagonal/>
    </border>
    <border>
      <left/>
      <right style="double">
        <color rgb="FF295436"/>
      </right>
      <top/>
      <bottom style="double">
        <color rgb="FF295436"/>
      </bottom>
      <diagonal/>
    </border>
    <border>
      <left style="double">
        <color rgb="FF295436"/>
      </left>
      <right/>
      <top/>
      <bottom/>
      <diagonal/>
    </border>
    <border>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top/>
      <bottom/>
      <diagonal/>
    </border>
    <border>
      <left/>
      <right style="double">
        <color rgb="FF295436"/>
      </right>
      <top/>
      <bottom/>
      <diagonal/>
    </border>
    <border>
      <left/>
      <right style="double">
        <color rgb="FFBFC752"/>
      </right>
      <top/>
      <bottom style="double">
        <color rgb="FF295436"/>
      </bottom>
      <diagonal/>
    </border>
    <border>
      <left style="double">
        <color rgb="FFBFC752"/>
      </left>
      <right/>
      <top/>
      <bottom style="double">
        <color rgb="FF295436"/>
      </bottom>
      <diagonal/>
    </border>
    <border>
      <left style="hair">
        <color theme="0" tint="-0.499984740745262"/>
      </left>
      <right style="hair">
        <color theme="0" tint="-0.499984740745262"/>
      </right>
      <top style="hair">
        <color theme="0" tint="-0.499984740745262"/>
      </top>
      <bottom style="hair">
        <color theme="0" tint="-0.499984740745262"/>
      </bottom>
      <diagonal/>
    </border>
  </borders>
  <cellStyleXfs count="2">
    <xf numFmtId="0" fontId="0" fillId="0" borderId="0"/>
    <xf numFmtId="0" fontId="3" fillId="0" borderId="0" applyNumberFormat="0" applyFill="0" applyBorder="0" applyAlignment="0" applyProtection="0"/>
  </cellStyleXfs>
  <cellXfs count="55">
    <xf numFmtId="0" fontId="0" fillId="0" borderId="0" xfId="0"/>
    <xf numFmtId="0" fontId="1" fillId="0" borderId="0" xfId="0" applyFont="1" applyAlignment="1" applyProtection="1">
      <alignment vertical="center"/>
      <protection hidden="1"/>
    </xf>
    <xf numFmtId="0" fontId="1" fillId="0" borderId="0" xfId="0" applyFont="1"/>
    <xf numFmtId="4" fontId="1" fillId="0" borderId="14" xfId="0" applyNumberFormat="1" applyFont="1" applyBorder="1" applyAlignment="1">
      <alignment horizontal="right" vertical="center" indent="1"/>
    </xf>
    <xf numFmtId="0" fontId="4" fillId="0" borderId="0" xfId="1" applyFont="1" applyAlignment="1" applyProtection="1">
      <alignment vertical="center"/>
      <protection hidden="1"/>
    </xf>
    <xf numFmtId="0" fontId="1" fillId="3" borderId="0" xfId="0" applyFont="1" applyFill="1" applyAlignment="1" applyProtection="1">
      <alignment vertical="center"/>
      <protection hidden="1"/>
    </xf>
    <xf numFmtId="0" fontId="4" fillId="0" borderId="11" xfId="1" applyFont="1" applyBorder="1" applyAlignment="1" applyProtection="1">
      <alignment vertical="center"/>
      <protection hidden="1"/>
    </xf>
    <xf numFmtId="0" fontId="1" fillId="2" borderId="2" xfId="0" applyFont="1" applyFill="1" applyBorder="1" applyAlignment="1" applyProtection="1">
      <alignment vertical="center"/>
      <protection hidden="1"/>
    </xf>
    <xf numFmtId="0" fontId="1" fillId="3" borderId="7" xfId="0" applyFont="1" applyFill="1" applyBorder="1" applyAlignment="1" applyProtection="1">
      <alignment vertical="center"/>
      <protection hidden="1"/>
    </xf>
    <xf numFmtId="0" fontId="1" fillId="3" borderId="5" xfId="0" applyFont="1" applyFill="1" applyBorder="1" applyAlignment="1" applyProtection="1">
      <alignment vertical="center"/>
      <protection hidden="1"/>
    </xf>
    <xf numFmtId="0" fontId="4" fillId="0" borderId="5" xfId="1" applyFont="1" applyBorder="1" applyAlignment="1" applyProtection="1">
      <alignment vertical="center"/>
      <protection hidden="1"/>
    </xf>
    <xf numFmtId="0" fontId="4" fillId="0" borderId="6" xfId="1" applyFont="1" applyBorder="1" applyAlignment="1" applyProtection="1">
      <alignment vertical="center"/>
      <protection hidden="1"/>
    </xf>
    <xf numFmtId="0" fontId="1" fillId="3" borderId="4" xfId="0" applyFont="1" applyFill="1" applyBorder="1" applyAlignment="1" applyProtection="1">
      <alignment horizontal="left" vertical="center" indent="1"/>
      <protection hidden="1"/>
    </xf>
    <xf numFmtId="0" fontId="1" fillId="3" borderId="5" xfId="0" applyFont="1" applyFill="1" applyBorder="1" applyAlignment="1" applyProtection="1">
      <alignment horizontal="left" vertical="center" indent="1"/>
      <protection hidden="1"/>
    </xf>
    <xf numFmtId="0" fontId="1" fillId="2" borderId="1" xfId="0" applyFont="1" applyFill="1" applyBorder="1" applyAlignment="1" applyProtection="1">
      <alignment vertical="center"/>
      <protection hidden="1"/>
    </xf>
    <xf numFmtId="0" fontId="1" fillId="2" borderId="0" xfId="0" applyFont="1" applyFill="1" applyAlignment="1" applyProtection="1">
      <alignment vertical="center"/>
      <protection hidden="1"/>
    </xf>
    <xf numFmtId="0" fontId="1" fillId="2" borderId="11" xfId="0" applyFont="1" applyFill="1" applyBorder="1" applyAlignment="1" applyProtection="1">
      <alignment vertical="center"/>
      <protection hidden="1"/>
    </xf>
    <xf numFmtId="0" fontId="1" fillId="2" borderId="7" xfId="0" applyFont="1" applyFill="1" applyBorder="1" applyAlignment="1" applyProtection="1">
      <alignment vertical="center"/>
      <protection hidden="1"/>
    </xf>
    <xf numFmtId="0" fontId="1" fillId="2" borderId="9" xfId="0" applyFont="1" applyFill="1" applyBorder="1" applyAlignment="1" applyProtection="1">
      <alignment horizontal="left" vertical="center" indent="1"/>
      <protection hidden="1"/>
    </xf>
    <xf numFmtId="0" fontId="1" fillId="2" borderId="9" xfId="0" applyFont="1" applyFill="1" applyBorder="1" applyAlignment="1" applyProtection="1">
      <alignment horizontal="left" indent="1"/>
      <protection hidden="1"/>
    </xf>
    <xf numFmtId="0" fontId="1" fillId="2" borderId="0" xfId="0" applyFont="1" applyFill="1" applyAlignment="1" applyProtection="1">
      <alignment horizontal="left" vertical="center" indent="1"/>
      <protection hidden="1"/>
    </xf>
    <xf numFmtId="0" fontId="1" fillId="2" borderId="10" xfId="0" applyFont="1" applyFill="1" applyBorder="1" applyAlignment="1" applyProtection="1">
      <alignment horizontal="left" vertical="center" indent="1"/>
      <protection hidden="1"/>
    </xf>
    <xf numFmtId="0" fontId="6" fillId="2" borderId="4" xfId="0" applyFont="1" applyFill="1" applyBorder="1" applyAlignment="1" applyProtection="1">
      <alignment vertical="center"/>
      <protection hidden="1"/>
    </xf>
    <xf numFmtId="0" fontId="6" fillId="0" borderId="13" xfId="0" applyFont="1" applyBorder="1" applyAlignment="1" applyProtection="1">
      <alignment horizontal="left" vertical="top" wrapText="1" indent="1"/>
      <protection hidden="1"/>
    </xf>
    <xf numFmtId="0" fontId="6" fillId="0" borderId="5" xfId="1" applyFont="1" applyBorder="1" applyAlignment="1" applyProtection="1">
      <alignment horizontal="left" vertical="top" indent="1"/>
      <protection hidden="1"/>
    </xf>
    <xf numFmtId="0" fontId="7" fillId="0" borderId="5" xfId="0" applyFont="1" applyBorder="1" applyAlignment="1" applyProtection="1">
      <alignment horizontal="left" vertical="top" indent="1"/>
      <protection hidden="1"/>
    </xf>
    <xf numFmtId="0" fontId="6" fillId="0" borderId="5" xfId="0" applyFont="1" applyBorder="1" applyAlignment="1" applyProtection="1">
      <alignment horizontal="left" vertical="top" indent="1"/>
      <protection hidden="1"/>
    </xf>
    <xf numFmtId="0" fontId="6" fillId="0" borderId="5" xfId="0" applyFont="1" applyBorder="1" applyAlignment="1" applyProtection="1">
      <alignment horizontal="left" vertical="top" wrapText="1" indent="1"/>
      <protection hidden="1"/>
    </xf>
    <xf numFmtId="0" fontId="7" fillId="0" borderId="12" xfId="0" applyFont="1" applyBorder="1" applyAlignment="1" applyProtection="1">
      <alignment horizontal="left" vertical="top" indent="1"/>
      <protection hidden="1"/>
    </xf>
    <xf numFmtId="0" fontId="6" fillId="0" borderId="5" xfId="0" applyFont="1" applyBorder="1" applyAlignment="1" applyProtection="1">
      <alignment horizontal="left" vertical="top" wrapText="1"/>
      <protection hidden="1"/>
    </xf>
    <xf numFmtId="0" fontId="6" fillId="0" borderId="12" xfId="0" applyFont="1" applyBorder="1" applyAlignment="1" applyProtection="1">
      <alignment horizontal="left" vertical="top" wrapText="1"/>
      <protection hidden="1"/>
    </xf>
    <xf numFmtId="0" fontId="6" fillId="2" borderId="6" xfId="0" applyFont="1" applyFill="1" applyBorder="1" applyAlignment="1" applyProtection="1">
      <alignment vertical="center"/>
      <protection hidden="1"/>
    </xf>
    <xf numFmtId="0" fontId="6" fillId="0" borderId="0" xfId="0" applyFont="1"/>
    <xf numFmtId="165" fontId="1" fillId="0" borderId="0" xfId="0" applyNumberFormat="1" applyFont="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164" fontId="1" fillId="0" borderId="0" xfId="0" applyNumberFormat="1" applyFont="1" applyAlignment="1" applyProtection="1">
      <alignment horizontal="center" vertical="center" wrapText="1"/>
      <protection locked="0"/>
    </xf>
    <xf numFmtId="4" fontId="1" fillId="0" borderId="0" xfId="0" applyNumberFormat="1" applyFont="1" applyAlignment="1" applyProtection="1">
      <alignment horizontal="right" vertical="center" wrapText="1" indent="1"/>
      <protection locked="0"/>
    </xf>
    <xf numFmtId="3" fontId="1" fillId="0" borderId="0" xfId="0" applyNumberFormat="1" applyFont="1" applyAlignment="1" applyProtection="1">
      <alignment horizontal="center" vertical="center" wrapText="1"/>
      <protection locked="0"/>
    </xf>
    <xf numFmtId="0" fontId="1" fillId="0" borderId="3" xfId="0" applyFont="1" applyBorder="1" applyAlignment="1" applyProtection="1">
      <alignment horizontal="left" vertical="center" wrapText="1" indent="1"/>
      <protection locked="0"/>
    </xf>
    <xf numFmtId="0" fontId="1" fillId="0" borderId="0" xfId="0" applyFont="1" applyAlignment="1" applyProtection="1">
      <alignment horizontal="left" vertical="center" wrapText="1"/>
      <protection locked="0"/>
    </xf>
    <xf numFmtId="0" fontId="1" fillId="0" borderId="11" xfId="0" applyFont="1" applyBorder="1" applyAlignment="1" applyProtection="1">
      <alignment horizontal="left" vertical="center" wrapText="1" indent="1"/>
      <protection locked="0"/>
    </xf>
    <xf numFmtId="0" fontId="3" fillId="0" borderId="0" xfId="1"/>
    <xf numFmtId="0" fontId="1" fillId="0" borderId="0" xfId="0" applyFont="1" applyAlignment="1">
      <alignment horizontal="right" vertical="center"/>
    </xf>
    <xf numFmtId="0" fontId="5" fillId="2" borderId="0" xfId="0" applyFont="1" applyFill="1" applyAlignment="1" applyProtection="1">
      <alignment horizontal="left" vertical="center" indent="1"/>
      <protection hidden="1"/>
    </xf>
    <xf numFmtId="0" fontId="2" fillId="2" borderId="1" xfId="0" applyFont="1" applyFill="1" applyBorder="1" applyAlignment="1" applyProtection="1">
      <alignment horizontal="left" vertical="center" indent="2"/>
      <protection hidden="1"/>
    </xf>
    <xf numFmtId="0" fontId="2" fillId="2" borderId="2" xfId="0" applyFont="1" applyFill="1" applyBorder="1" applyAlignment="1" applyProtection="1">
      <alignment horizontal="left" vertical="center" indent="2"/>
      <protection hidden="1"/>
    </xf>
    <xf numFmtId="0" fontId="2" fillId="2" borderId="3" xfId="0" applyFont="1" applyFill="1" applyBorder="1" applyAlignment="1" applyProtection="1">
      <alignment horizontal="left" vertical="center" indent="2"/>
      <protection hidden="1"/>
    </xf>
    <xf numFmtId="0" fontId="2" fillId="2" borderId="4" xfId="0" applyFont="1" applyFill="1" applyBorder="1" applyAlignment="1" applyProtection="1">
      <alignment horizontal="left" vertical="center" indent="2"/>
      <protection hidden="1"/>
    </xf>
    <xf numFmtId="0" fontId="2" fillId="2" borderId="5" xfId="0" applyFont="1" applyFill="1" applyBorder="1" applyAlignment="1" applyProtection="1">
      <alignment horizontal="left" vertical="center" indent="2"/>
      <protection hidden="1"/>
    </xf>
    <xf numFmtId="0" fontId="2" fillId="2" borderId="6" xfId="0" applyFont="1" applyFill="1" applyBorder="1" applyAlignment="1" applyProtection="1">
      <alignment horizontal="left" vertical="center" indent="2"/>
      <protection hidden="1"/>
    </xf>
    <xf numFmtId="0" fontId="1" fillId="2" borderId="0" xfId="0" applyFont="1" applyFill="1" applyAlignment="1" applyProtection="1">
      <alignment horizontal="left" indent="1"/>
      <protection hidden="1"/>
    </xf>
    <xf numFmtId="0" fontId="5" fillId="2" borderId="8" xfId="0" applyFont="1" applyFill="1" applyBorder="1" applyAlignment="1" applyProtection="1">
      <alignment horizontal="left" vertical="center" indent="1"/>
      <protection hidden="1"/>
    </xf>
    <xf numFmtId="0" fontId="5" fillId="2" borderId="10" xfId="0" applyFont="1" applyFill="1" applyBorder="1" applyAlignment="1" applyProtection="1">
      <alignment horizontal="left" vertical="center" indent="1"/>
      <protection hidden="1"/>
    </xf>
    <xf numFmtId="0" fontId="9" fillId="2" borderId="0" xfId="1" applyFont="1" applyFill="1" applyBorder="1" applyAlignment="1" applyProtection="1">
      <alignment horizontal="center" vertical="center"/>
      <protection hidden="1"/>
    </xf>
    <xf numFmtId="0" fontId="8" fillId="2" borderId="0" xfId="1" applyFont="1" applyFill="1" applyBorder="1" applyAlignment="1" applyProtection="1">
      <alignment horizontal="center" vertical="center"/>
      <protection hidden="1"/>
    </xf>
  </cellXfs>
  <cellStyles count="2">
    <cellStyle name="Link" xfId="1" builtinId="8"/>
    <cellStyle name="Standard" xfId="0" builtinId="0"/>
  </cellStyles>
  <dxfs count="33">
    <dxf>
      <fill>
        <patternFill>
          <bgColor rgb="FFFF9999"/>
        </patternFill>
      </fill>
    </dxf>
    <dxf>
      <fill>
        <patternFill>
          <bgColor rgb="FFFF9999"/>
        </patternFill>
      </fill>
    </dxf>
    <dxf>
      <fill>
        <patternFill>
          <bgColor rgb="FFFF9999"/>
        </patternFill>
      </fill>
    </dxf>
    <dxf>
      <alignment horizontal="general" vertical="center" textRotation="0" wrapText="0" indent="0" justifyLastLine="0" shrinkToFit="0" readingOrder="0"/>
    </dxf>
    <dxf>
      <font>
        <strike val="0"/>
        <outline val="0"/>
        <shadow val="0"/>
        <vertAlign val="baseline"/>
        <name val="Calibri"/>
        <family val="2"/>
        <scheme val="none"/>
      </font>
      <numFmt numFmtId="0" formatCode="General"/>
      <alignment horizontal="left" vertical="center" textRotation="0" wrapText="1" indent="0" justifyLastLine="0" shrinkToFit="0" readingOrder="0"/>
      <protection locked="0" hidden="0"/>
    </dxf>
    <dxf>
      <alignment horizontal="general" vertical="center" textRotation="0" wrapText="0" indent="0" justifyLastLine="0" shrinkToFit="0" readingOrder="0"/>
    </dxf>
    <dxf>
      <font>
        <strike val="0"/>
        <outline val="0"/>
        <shadow val="0"/>
        <vertAlign val="baseline"/>
        <name val="Calibri"/>
        <family val="2"/>
        <scheme val="none"/>
      </font>
      <numFmt numFmtId="0" formatCode="General"/>
      <alignment horizontal="left" vertical="center" textRotation="0" wrapText="1" indent="0" justifyLastLine="0" shrinkToFit="0" readingOrder="0"/>
      <protection locked="0" hidden="0"/>
    </dxf>
    <dxf>
      <alignment horizontal="general" vertical="center" textRotation="0" wrapText="0" indent="0" justifyLastLine="0" shrinkToFit="0" readingOrder="0"/>
    </dxf>
    <dxf>
      <font>
        <strike val="0"/>
        <outline val="0"/>
        <shadow val="0"/>
        <vertAlign val="baseline"/>
        <name val="Calibri"/>
        <family val="2"/>
        <scheme val="none"/>
      </font>
      <numFmt numFmtId="0" formatCode="General"/>
      <alignment horizontal="left" vertical="center" textRotation="0" wrapText="1" indent="1" justifyLastLine="0" shrinkToFit="0" readingOrder="0"/>
      <protection locked="0" hidden="0"/>
    </dxf>
    <dxf>
      <alignment horizontal="general" vertical="center" textRotation="0" wrapText="0" indent="0" justifyLastLine="0" shrinkToFit="0" readingOrder="0"/>
    </dxf>
    <dxf>
      <font>
        <strike val="0"/>
        <outline val="0"/>
        <shadow val="0"/>
        <vertAlign val="baseline"/>
        <name val="Calibri"/>
        <family val="2"/>
        <scheme val="none"/>
      </font>
      <alignment horizontal="left" vertical="center" textRotation="0" wrapText="1" relativeIndent="1" justifyLastLine="0" shrinkToFit="0" readingOrder="0"/>
      <border diagonalUp="0" diagonalDown="0" outline="0">
        <left/>
        <right style="double">
          <color rgb="FF295436"/>
        </right>
        <top/>
        <bottom/>
      </border>
      <protection locked="0" hidden="0"/>
    </dxf>
    <dxf>
      <font>
        <strike val="0"/>
        <outline val="0"/>
        <shadow val="0"/>
        <vertAlign val="baseline"/>
        <name val="Calibri"/>
        <family val="2"/>
        <scheme val="none"/>
      </font>
      <numFmt numFmtId="3" formatCode="#,##0"/>
      <alignment horizontal="center" vertical="center" textRotation="0" wrapText="1" indent="0" justifyLastLine="0" shrinkToFit="0" readingOrder="0"/>
      <protection locked="0" hidden="0"/>
    </dxf>
    <dxf>
      <font>
        <strike val="0"/>
        <outline val="0"/>
        <shadow val="0"/>
        <vertAlign val="baseline"/>
        <name val="Calibri"/>
        <family val="2"/>
        <scheme val="none"/>
      </font>
      <numFmt numFmtId="4" formatCode="#,##0.00"/>
      <alignment horizontal="right" vertical="center" textRotation="0" wrapText="1" indent="1" justifyLastLine="0" shrinkToFit="0" readingOrder="0"/>
      <protection locked="0" hidden="0"/>
    </dxf>
    <dxf>
      <alignment horizontal="general" vertical="center" textRotation="0" wrapText="0" indent="0" justifyLastLine="0" shrinkToFit="0" readingOrder="0"/>
    </dxf>
    <dxf>
      <font>
        <strike val="0"/>
        <outline val="0"/>
        <shadow val="0"/>
        <vertAlign val="baseline"/>
        <name val="Calibri"/>
        <family val="2"/>
        <scheme val="none"/>
      </font>
      <numFmt numFmtId="4" formatCode="#,##0.00"/>
      <alignment horizontal="right" vertical="center" textRotation="0" wrapText="1" indent="1" justifyLastLine="0" shrinkToFit="0" readingOrder="0"/>
      <protection locked="0" hidden="0"/>
    </dxf>
    <dxf>
      <font>
        <strike val="0"/>
        <outline val="0"/>
        <shadow val="0"/>
        <vertAlign val="baseline"/>
        <name val="Calibri"/>
        <family val="2"/>
        <scheme val="none"/>
      </font>
      <numFmt numFmtId="164" formatCode="yyyy\-mm\-dd;@"/>
      <alignment horizontal="center" vertical="center" textRotation="0" wrapText="1" indent="0" justifyLastLine="0" shrinkToFit="0" readingOrder="0"/>
      <protection locked="0" hidden="0"/>
    </dxf>
    <dxf>
      <font>
        <strike val="0"/>
        <outline val="0"/>
        <shadow val="0"/>
        <vertAlign val="baseline"/>
        <name val="Calibri"/>
        <family val="2"/>
        <scheme val="none"/>
      </font>
      <numFmt numFmtId="164" formatCode="yyyy\-mm\-dd;@"/>
      <alignment horizontal="center" vertical="center" textRotation="0" wrapText="1" indent="0" justifyLastLine="0" shrinkToFit="0" readingOrder="0"/>
      <protection locked="0" hidden="0"/>
    </dxf>
    <dxf>
      <font>
        <strike val="0"/>
        <outline val="0"/>
        <shadow val="0"/>
        <vertAlign val="baseline"/>
        <name val="Calibri"/>
        <family val="2"/>
        <scheme val="none"/>
      </font>
      <numFmt numFmtId="4" formatCode="#,##0.00"/>
      <alignment horizontal="right" vertical="center" textRotation="0" wrapText="1" relativeIndent="1" justifyLastLine="0" shrinkToFit="0" readingOrder="0"/>
      <protection locked="0" hidden="0"/>
    </dxf>
    <dxf>
      <alignment horizontal="general" vertical="center" textRotation="0" wrapText="0" indent="0" justifyLastLine="0" shrinkToFit="0" readingOrder="0"/>
    </dxf>
    <dxf>
      <font>
        <strike val="0"/>
        <outline val="0"/>
        <shadow val="0"/>
        <vertAlign val="baseline"/>
        <name val="Calibri"/>
        <family val="2"/>
        <scheme val="none"/>
      </font>
      <numFmt numFmtId="164" formatCode="yyyy\-mm\-dd;@"/>
      <alignment horizontal="center" vertical="center" textRotation="0" wrapText="1" indent="0" justifyLastLine="0" shrinkToFit="0" readingOrder="0"/>
      <protection locked="0" hidden="0"/>
    </dxf>
    <dxf>
      <alignment horizontal="general" vertical="center" textRotation="0" wrapText="0" indent="0" justifyLastLine="0" shrinkToFit="0" readingOrder="0"/>
    </dxf>
    <dxf>
      <font>
        <strike val="0"/>
        <outline val="0"/>
        <shadow val="0"/>
        <vertAlign val="baseline"/>
        <name val="Calibri"/>
        <family val="2"/>
        <scheme val="none"/>
      </font>
      <alignment horizontal="left" vertical="center" textRotation="0" wrapText="1" indent="1" justifyLastLine="0" shrinkToFit="0" readingOrder="0"/>
      <protection locked="0" hidden="0"/>
    </dxf>
    <dxf>
      <alignment horizontal="general" vertical="center" textRotation="0" wrapText="0" indent="0" justifyLastLine="0" shrinkToFit="0" readingOrder="0"/>
    </dxf>
    <dxf>
      <font>
        <strike val="0"/>
        <outline val="0"/>
        <shadow val="0"/>
        <vertAlign val="baseline"/>
        <name val="Calibri"/>
        <family val="2"/>
        <scheme val="none"/>
      </font>
      <alignment horizontal="left" vertical="center" textRotation="0" wrapText="1" relativeIndent="1" justifyLastLine="0" shrinkToFit="0" readingOrder="0"/>
      <protection locked="0" hidden="0"/>
    </dxf>
    <dxf>
      <font>
        <strike val="0"/>
        <outline val="0"/>
        <shadow val="0"/>
        <vertAlign val="baseline"/>
        <name val="Calibri"/>
        <family val="2"/>
        <scheme val="none"/>
      </font>
      <numFmt numFmtId="165" formatCode="000000"/>
      <alignment horizontal="left" vertical="center" textRotation="0" wrapText="1" relativeIndent="1" justifyLastLine="0" shrinkToFit="0" readingOrder="0"/>
      <protection locked="0" hidden="0"/>
    </dxf>
    <dxf>
      <font>
        <strike val="0"/>
        <outline val="0"/>
        <shadow val="0"/>
        <vertAlign val="baseline"/>
        <name val="Calibri"/>
        <family val="2"/>
        <scheme val="none"/>
      </font>
      <alignment horizontal="general" vertical="center" textRotation="0" wrapText="0" indent="0" justifyLastLine="0" shrinkToFit="0" readingOrder="0"/>
    </dxf>
    <dxf>
      <font>
        <strike val="0"/>
        <outline val="0"/>
        <shadow val="0"/>
        <vertAlign val="baseline"/>
        <name val="Calibri"/>
        <family val="2"/>
        <scheme val="none"/>
      </font>
      <alignment horizontal="left" vertical="center" textRotation="0" wrapText="1" indent="0" justifyLastLine="0" shrinkToFit="0" readingOrder="0"/>
      <protection locked="0" hidden="0"/>
    </dxf>
    <dxf>
      <border>
        <bottom style="double">
          <color rgb="FF295436"/>
        </bottom>
      </border>
    </dxf>
    <dxf>
      <font>
        <strike val="0"/>
        <outline val="0"/>
        <shadow val="0"/>
        <u val="none"/>
        <vertAlign val="baseline"/>
        <sz val="11"/>
        <color auto="1"/>
        <name val="Calibri"/>
        <family val="2"/>
        <scheme val="none"/>
      </font>
      <alignment vertical="top" textRotation="0" indent="0" justifyLastLine="0" shrinkToFit="0" readingOrder="0"/>
      <protection locked="1" hidden="1"/>
    </dxf>
    <dxf>
      <fill>
        <patternFill>
          <bgColor rgb="FFC9D06E"/>
        </patternFill>
      </fill>
      <border>
        <left style="double">
          <color rgb="FF295436"/>
        </left>
        <right style="double">
          <color rgb="FF295436"/>
        </right>
        <bottom style="hair">
          <color rgb="FF295436"/>
        </bottom>
        <horizontal style="hair">
          <color rgb="FF295436"/>
        </horizontal>
      </border>
    </dxf>
    <dxf>
      <fill>
        <patternFill>
          <bgColor rgb="FFDEE2A6"/>
        </patternFill>
      </fill>
      <border>
        <left style="double">
          <color rgb="FF295436"/>
        </left>
        <right style="double">
          <color rgb="FF295436"/>
        </right>
        <bottom style="hair">
          <color rgb="FF295436"/>
        </bottom>
        <horizontal style="hair">
          <color rgb="FF295436"/>
        </horizontal>
      </border>
    </dxf>
    <dxf>
      <font>
        <color rgb="FFBFC752"/>
      </font>
      <fill>
        <patternFill>
          <bgColor rgb="FFBFC752"/>
        </patternFill>
      </fill>
      <border>
        <bottom style="double">
          <color rgb="FF295436"/>
        </bottom>
      </border>
    </dxf>
    <dxf>
      <border>
        <left style="double">
          <color auto="1"/>
        </left>
        <right style="double">
          <color auto="1"/>
        </right>
        <bottom style="double">
          <color auto="1"/>
        </bottom>
        <vertical style="hair">
          <color theme="0" tint="-0.34998626667073579"/>
        </vertical>
      </border>
    </dxf>
  </dxfs>
  <tableStyles count="1" defaultTableStyle="TableStyleMedium2" defaultPivotStyle="PivotStyleLight16">
    <tableStyle name="Liste_Lagerjournal" pivot="0" count="4" xr9:uid="{EBEA3058-2512-4A79-B8D7-7968B96A969E}">
      <tableStyleElement type="wholeTable" dxfId="32"/>
      <tableStyleElement type="headerRow" dxfId="31"/>
      <tableStyleElement type="firstRowStripe" dxfId="30"/>
      <tableStyleElement type="secondRowStripe" dxfId="29"/>
    </tableStyle>
  </tableStyles>
  <colors>
    <mruColors>
      <color rgb="FF295436"/>
      <color rgb="FFBFC75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microsoft.com/office/2007/relationships/slicerCache" Target="slicerCaches/slicerCache2.xml"/><Relationship Id="rId7" Type="http://schemas.openxmlformats.org/officeDocument/2006/relationships/styles" Target="styles.xml"/><Relationship Id="rId12" Type="http://schemas.openxmlformats.org/officeDocument/2006/relationships/customXml" Target="../customXml/item2.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4.xml"/><Relationship Id="rId10" Type="http://schemas.openxmlformats.org/officeDocument/2006/relationships/calcChain" Target="calcChain.xml"/><Relationship Id="rId4" Type="http://schemas.microsoft.com/office/2007/relationships/slicerCache" Target="slicerCaches/slicerCache3.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0</xdr:row>
      <xdr:rowOff>0</xdr:rowOff>
    </xdr:from>
    <xdr:to>
      <xdr:col>4</xdr:col>
      <xdr:colOff>394162</xdr:colOff>
      <xdr:row>3</xdr:row>
      <xdr:rowOff>1966</xdr:rowOff>
    </xdr:to>
    <xdr:pic>
      <xdr:nvPicPr>
        <xdr:cNvPr id="2" name="Grafik 1">
          <a:extLst>
            <a:ext uri="{FF2B5EF4-FFF2-40B4-BE49-F238E27FC236}">
              <a16:creationId xmlns:a16="http://schemas.microsoft.com/office/drawing/2014/main" id="{A454043F-C6EE-43EE-A61F-C055C2C775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 y="0"/>
          <a:ext cx="2863042" cy="581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5</xdr:row>
      <xdr:rowOff>30480</xdr:rowOff>
    </xdr:from>
    <xdr:to>
      <xdr:col>10</xdr:col>
      <xdr:colOff>91440</xdr:colOff>
      <xdr:row>10</xdr:row>
      <xdr:rowOff>152460</xdr:rowOff>
    </xdr:to>
    <xdr:grpSp>
      <xdr:nvGrpSpPr>
        <xdr:cNvPr id="12" name="Gruppieren 11">
          <a:extLst>
            <a:ext uri="{FF2B5EF4-FFF2-40B4-BE49-F238E27FC236}">
              <a16:creationId xmlns:a16="http://schemas.microsoft.com/office/drawing/2014/main" id="{B6173BB8-0FC2-AE65-DF4B-C06A54B57659}"/>
            </a:ext>
          </a:extLst>
        </xdr:cNvPr>
        <xdr:cNvGrpSpPr/>
      </xdr:nvGrpSpPr>
      <xdr:grpSpPr>
        <a:xfrm>
          <a:off x="149750" y="991263"/>
          <a:ext cx="8270681" cy="1056258"/>
          <a:chOff x="152400" y="990600"/>
          <a:chExt cx="8275320" cy="1044000"/>
        </a:xfrm>
      </xdr:grpSpPr>
      <mc:AlternateContent xmlns:mc="http://schemas.openxmlformats.org/markup-compatibility/2006" xmlns:sle15="http://schemas.microsoft.com/office/drawing/2012/slicer">
        <mc:Choice Requires="sle15">
          <xdr:graphicFrame macro="">
            <xdr:nvGraphicFramePr>
              <xdr:cNvPr id="7" name="Status">
                <a:extLst>
                  <a:ext uri="{FF2B5EF4-FFF2-40B4-BE49-F238E27FC236}">
                    <a16:creationId xmlns:a16="http://schemas.microsoft.com/office/drawing/2014/main" id="{6196DB34-B6C2-0290-6897-0AF799716528}"/>
                  </a:ext>
                </a:extLst>
              </xdr:cNvPr>
              <xdr:cNvGraphicFramePr/>
            </xdr:nvGraphicFramePr>
            <xdr:xfrm>
              <a:off x="152400" y="990600"/>
              <a:ext cx="1143000" cy="1044000"/>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152400" y="990600"/>
                <a:ext cx="1143000" cy="1044000"/>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mc:AlternateContent xmlns:mc="http://schemas.openxmlformats.org/markup-compatibility/2006" xmlns:sle15="http://schemas.microsoft.com/office/drawing/2012/slicer">
        <mc:Choice Requires="sle15">
          <xdr:graphicFrame macro="">
            <xdr:nvGraphicFramePr>
              <xdr:cNvPr id="3" name="_Empfänger">
                <a:extLst>
                  <a:ext uri="{FF2B5EF4-FFF2-40B4-BE49-F238E27FC236}">
                    <a16:creationId xmlns:a16="http://schemas.microsoft.com/office/drawing/2014/main" id="{C60C09DF-D952-6AD3-0D2B-C9D3FA398BF3}"/>
                  </a:ext>
                </a:extLst>
              </xdr:cNvPr>
              <xdr:cNvGraphicFramePr/>
            </xdr:nvGraphicFramePr>
            <xdr:xfrm>
              <a:off x="4838700" y="990600"/>
              <a:ext cx="3589020" cy="1044000"/>
            </xdr:xfrm>
            <a:graphic>
              <a:graphicData uri="http://schemas.microsoft.com/office/drawing/2010/slicer">
                <sle:slicer xmlns:sle="http://schemas.microsoft.com/office/drawing/2010/slicer" name="_Empfänger"/>
              </a:graphicData>
            </a:graphic>
          </xdr:graphicFrame>
        </mc:Choice>
        <mc:Fallback xmlns="">
          <xdr:sp macro="" textlink="">
            <xdr:nvSpPr>
              <xdr:cNvPr id="0" name=""/>
              <xdr:cNvSpPr>
                <a:spLocks noTextEdit="1"/>
              </xdr:cNvSpPr>
            </xdr:nvSpPr>
            <xdr:spPr>
              <a:xfrm>
                <a:off x="4838700" y="990600"/>
                <a:ext cx="3589020" cy="1044000"/>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mc:AlternateContent xmlns:mc="http://schemas.openxmlformats.org/markup-compatibility/2006" xmlns:sle15="http://schemas.microsoft.com/office/drawing/2012/slicer">
        <mc:Choice Requires="sle15">
          <xdr:graphicFrame macro="">
            <xdr:nvGraphicFramePr>
              <xdr:cNvPr id="5" name="Zfb_J">
                <a:extLst>
                  <a:ext uri="{FF2B5EF4-FFF2-40B4-BE49-F238E27FC236}">
                    <a16:creationId xmlns:a16="http://schemas.microsoft.com/office/drawing/2014/main" id="{A1A80CDE-9002-7157-8630-5925B7E8A06E}"/>
                  </a:ext>
                </a:extLst>
              </xdr:cNvPr>
              <xdr:cNvGraphicFramePr/>
            </xdr:nvGraphicFramePr>
            <xdr:xfrm>
              <a:off x="1310640" y="990600"/>
              <a:ext cx="1531620" cy="1044000"/>
            </xdr:xfrm>
            <a:graphic>
              <a:graphicData uri="http://schemas.microsoft.com/office/drawing/2010/slicer">
                <sle:slicer xmlns:sle="http://schemas.microsoft.com/office/drawing/2010/slicer" name="Zfb_J"/>
              </a:graphicData>
            </a:graphic>
          </xdr:graphicFrame>
        </mc:Choice>
        <mc:Fallback xmlns="">
          <xdr:sp macro="" textlink="">
            <xdr:nvSpPr>
              <xdr:cNvPr id="0" name=""/>
              <xdr:cNvSpPr>
                <a:spLocks noTextEdit="1"/>
              </xdr:cNvSpPr>
            </xdr:nvSpPr>
            <xdr:spPr>
              <a:xfrm>
                <a:off x="1310640" y="990600"/>
                <a:ext cx="1531620" cy="1044000"/>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mc:AlternateContent xmlns:mc="http://schemas.openxmlformats.org/markup-compatibility/2006" xmlns:sle15="http://schemas.microsoft.com/office/drawing/2012/slicer">
        <mc:Choice Requires="sle15">
          <xdr:graphicFrame macro="">
            <xdr:nvGraphicFramePr>
              <xdr:cNvPr id="6" name="Zfb_JM">
                <a:extLst>
                  <a:ext uri="{FF2B5EF4-FFF2-40B4-BE49-F238E27FC236}">
                    <a16:creationId xmlns:a16="http://schemas.microsoft.com/office/drawing/2014/main" id="{BB073F55-D116-6CC1-23B5-B75EF684FD89}"/>
                  </a:ext>
                </a:extLst>
              </xdr:cNvPr>
              <xdr:cNvGraphicFramePr/>
            </xdr:nvGraphicFramePr>
            <xdr:xfrm>
              <a:off x="2857500" y="990600"/>
              <a:ext cx="1965960" cy="1044000"/>
            </xdr:xfrm>
            <a:graphic>
              <a:graphicData uri="http://schemas.microsoft.com/office/drawing/2010/slicer">
                <sle:slicer xmlns:sle="http://schemas.microsoft.com/office/drawing/2010/slicer" name="Zfb_JM"/>
              </a:graphicData>
            </a:graphic>
          </xdr:graphicFrame>
        </mc:Choice>
        <mc:Fallback xmlns="">
          <xdr:sp macro="" textlink="">
            <xdr:nvSpPr>
              <xdr:cNvPr id="0" name=""/>
              <xdr:cNvSpPr>
                <a:spLocks noTextEdit="1"/>
              </xdr:cNvSpPr>
            </xdr:nvSpPr>
            <xdr:spPr>
              <a:xfrm>
                <a:off x="2857500" y="990600"/>
                <a:ext cx="1965960" cy="1044000"/>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grpSp>
    <xdr:clientData/>
  </xdr:twoCellAnchor>
  <xdr:twoCellAnchor editAs="oneCell">
    <xdr:from>
      <xdr:col>1</xdr:col>
      <xdr:colOff>22865</xdr:colOff>
      <xdr:row>11</xdr:row>
      <xdr:rowOff>7620</xdr:rowOff>
    </xdr:from>
    <xdr:to>
      <xdr:col>6</xdr:col>
      <xdr:colOff>380243</xdr:colOff>
      <xdr:row>12</xdr:row>
      <xdr:rowOff>3810</xdr:rowOff>
    </xdr:to>
    <xdr:pic>
      <xdr:nvPicPr>
        <xdr:cNvPr id="4" name="Grafik 3">
          <a:extLst>
            <a:ext uri="{FF2B5EF4-FFF2-40B4-BE49-F238E27FC236}">
              <a16:creationId xmlns:a16="http://schemas.microsoft.com/office/drawing/2014/main" id="{565CD279-4954-497F-AD75-9AC604AD5F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5" y="2072640"/>
          <a:ext cx="5401818"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60960</xdr:colOff>
      <xdr:row>13</xdr:row>
      <xdr:rowOff>0</xdr:rowOff>
    </xdr:from>
    <xdr:to>
      <xdr:col>4</xdr:col>
      <xdr:colOff>14460</xdr:colOff>
      <xdr:row>15</xdr:row>
      <xdr:rowOff>7620</xdr:rowOff>
    </xdr:to>
    <xdr:sp macro="" textlink="">
      <xdr:nvSpPr>
        <xdr:cNvPr id="8" name="Rechteck: abgerundete Ecken 7">
          <a:extLst>
            <a:ext uri="{FF2B5EF4-FFF2-40B4-BE49-F238E27FC236}">
              <a16:creationId xmlns:a16="http://schemas.microsoft.com/office/drawing/2014/main" id="{849434FE-6C73-10BC-2040-0F8D76AB070B}"/>
            </a:ext>
          </a:extLst>
        </xdr:cNvPr>
        <xdr:cNvSpPr/>
      </xdr:nvSpPr>
      <xdr:spPr>
        <a:xfrm>
          <a:off x="182880" y="2430780"/>
          <a:ext cx="2430000" cy="236220"/>
        </a:xfrm>
        <a:prstGeom prst="roundRect">
          <a:avLst/>
        </a:prstGeom>
        <a:noFill/>
        <a:ln w="19050">
          <a:solidFill>
            <a:srgbClr val="295436"/>
          </a:solidFill>
          <a:prstDash val="solid"/>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tatus" xr10:uid="{ADF8EF4B-AA12-4B68-B95E-41FCDAE376DC}" sourceName="Spalte1">
  <extLst>
    <x:ext xmlns:x15="http://schemas.microsoft.com/office/spreadsheetml/2010/11/main" uri="{2F2917AC-EB37-4324-AD4E-5DD8C200BD13}">
      <x15:tableSlicerCache tableId="1" column="4" customListSort="0"/>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_Empfänger" xr10:uid="{B314C9DC-85C4-41F5-9332-7265C0E67534}" sourceName="_Empfänger">
  <extLst>
    <x:ext xmlns:x15="http://schemas.microsoft.com/office/spreadsheetml/2010/11/main" uri="{2F2917AC-EB37-4324-AD4E-5DD8C200BD13}">
      <x15:tableSlicerCache tableId="1" column="8" customListSort="0"/>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Zfb_J" xr10:uid="{3F81E28A-23A3-4178-B9CE-72CC34DE4052}" sourceName="Zfb_J">
  <extLst>
    <x:ext xmlns:x15="http://schemas.microsoft.com/office/spreadsheetml/2010/11/main" uri="{2F2917AC-EB37-4324-AD4E-5DD8C200BD13}">
      <x15:tableSlicerCache tableId="1" column="14" customListSort="0"/>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Zfb_JM" xr10:uid="{D51BA9ED-7D86-48D2-AC99-87E7AE666F92}" sourceName="Zfb_JM">
  <extLst>
    <x:ext xmlns:x15="http://schemas.microsoft.com/office/spreadsheetml/2010/11/main" uri="{2F2917AC-EB37-4324-AD4E-5DD8C200BD13}">
      <x15:tableSlicerCache tableId="1" column="15" customListSort="0"/>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us" xr10:uid="{9D5B1AE9-2A58-4059-AB99-8DFB11ED0A96}" cache="Datenschnitt_Status" caption="Status" style="SlicerStyleOther1" rowHeight="180000"/>
  <slicer name="_Empfänger" xr10:uid="{8234E473-E5E5-4408-9329-4BEC7ECF888C}" cache="Datenschnitt__Empfänger" caption="Rechnungsempfänger" columnCount="2" style="SlicerStyleOther1" rowHeight="180000"/>
  <slicer name="Zfb_J" xr10:uid="{DCAA25B0-F9BE-46DD-A4BB-A165B7A3B24D}" cache="Datenschnitt_Zfb_J" caption="Zhlg.Frist-Jahr" style="SlicerStyleOther1" rowHeight="180000"/>
  <slicer name="Zfb_JM" xr10:uid="{39D044B3-AD69-41DB-906B-60B543528BD1}" cache="Datenschnitt_Zfb_JM" caption="Zhlg.Frist-Jahr-Monat" columnCount="2" style="SlicerStyleOther1" rowHeight="18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141EC3-3F24-4542-9261-BE31AF213EEB}" name="T_OffenePostenListe" displayName="T_OffenePostenListe" ref="C20:P27" headerRowDxfId="28" dataDxfId="26" totalsRowDxfId="25" headerRowBorderDxfId="27">
  <autoFilter ref="C20:P27" xr:uid="{8A141EC3-3F24-4542-9261-BE31AF213EEB}"/>
  <tableColumns count="14">
    <tableColumn id="1" xr3:uid="{647F402A-048D-459E-8B45-4DA74F42A9E1}" name="_Nr." totalsRowLabel="Ergebnis" dataDxfId="24"/>
    <tableColumn id="2" xr3:uid="{1ED0E520-CBD7-4483-82C1-043C58AECABD}" name="_Text" dataDxfId="23" totalsRowDxfId="22"/>
    <tableColumn id="8" xr3:uid="{6524542B-15D7-463B-BB20-005DFCF455B6}" name="_Empfänger" dataDxfId="21" totalsRowDxfId="20"/>
    <tableColumn id="3" xr3:uid="{D27A65E7-CF6A-4A6C-8B59-6BF429FA5C68}" name="Datum" dataDxfId="19" totalsRowDxfId="18"/>
    <tableColumn id="7" xr3:uid="{2271913B-9095-4B5D-900C-BF0E5912AD3B}" name="in €" dataDxfId="17"/>
    <tableColumn id="9" xr3:uid="{0628D20F-42B4-4176-847F-82C0D9CB3D75}" name="frist bis" dataDxfId="16"/>
    <tableColumn id="10" xr3:uid="{14DF36FD-2E0F-48F8-BE6A-AEF5E918A0DA}" name="am" dataDxfId="15"/>
    <tableColumn id="6" xr3:uid="{C04A1CF0-6374-4AC9-AA30-D94521DC5658}" name="Betr. in €" dataDxfId="14" totalsRowDxfId="13"/>
    <tableColumn id="11" xr3:uid="{0DBF6C5F-C1B3-4A41-BE49-AA0ED74A24BC}" name="in €2" dataDxfId="12">
      <calculatedColumnFormula>IF(T_OffenePostenListe[[#This Row],[in €]]="","",(T_OffenePostenListe[[#This Row],[Betr. in €]]-T_OffenePostenListe[[#This Row],[in €]])*-1)</calculatedColumnFormula>
    </tableColumn>
    <tableColumn id="4" xr3:uid="{6C7AB7FE-E5D5-4049-A0ED-5A8020D75D82}" name="Spalte1" dataDxfId="11">
      <calculatedColumnFormula>IF(AND(T_OffenePostenListe[[#This Row],[in €2]]=""),"",IF(AND(T_OffenePostenListe[[#This Row],[in €2]]&gt;0,T_OffenePostenListe[[#This Row],[frist bis]]&gt;TODAY()),"offen",IF(AND(T_OffenePostenListe[[#This Row],[in €2]]&lt;0,T_OffenePostenListe[[#This Row],[frist bis]]&gt;TODAY()),"überzahlt",IF(AND(T_OffenePostenListe[[#This Row],[in €2]]&gt;0,T_OffenePostenListe[[#This Row],[frist bis]]&lt;TODAY()),"überfällig",IF(AND(T_OffenePostenListe[[#This Row],[in €2]]=0),"erledigt","")))))</calculatedColumnFormula>
    </tableColumn>
    <tableColumn id="5" xr3:uid="{4041CBF1-8D3A-453D-9C87-29A36E9CF6E6}" name="Anmerkung" totalsRowFunction="count" dataDxfId="10" totalsRowDxfId="9"/>
    <tableColumn id="17" xr3:uid="{5CBDACC1-F418-4BC5-956D-DDAFF9EE6926}" name="Mehrfach ReNr" dataDxfId="8" totalsRowDxfId="7">
      <calculatedColumnFormula>COUNTIF(T_OffenePostenListe[_Nr.],T_OffenePostenListe[[#This Row],[_Nr.]])</calculatedColumnFormula>
    </tableColumn>
    <tableColumn id="14" xr3:uid="{54797AE5-B32B-4936-A19B-838E6FD546A8}" name="Zfb_J" dataDxfId="6" totalsRowDxfId="5">
      <calculatedColumnFormula>IFERROR(IF(T_OffenePostenListe[[#This Row],[frist bis]]=0,"",TEXT(T_OffenePostenListe[[#This Row],[frist bis]],"JJJJ")),"")</calculatedColumnFormula>
    </tableColumn>
    <tableColumn id="15" xr3:uid="{443B673F-BC9C-4E8C-A487-C9B94B1D9838}" name="Zfb_JM" dataDxfId="4" totalsRowDxfId="3">
      <calculatedColumnFormula>IFERROR(IF(T_OffenePostenListe[[#This Row],[frist bis]]=0,"",TEXT(T_OffenePostenListe[[#This Row],[frist bis]],"JJJJ-MM")),"")</calculatedColumnFormula>
    </tableColumn>
  </tableColumns>
  <tableStyleInfo name="Liste_Lagerjournal"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6EBF8-91EB-45AC-A692-15F4FE641337}">
  <sheetPr>
    <pageSetUpPr autoPageBreaks="0"/>
  </sheetPr>
  <dimension ref="A1:R27"/>
  <sheetViews>
    <sheetView showGridLines="0" showRowColHeaders="0" tabSelected="1" zoomScale="115" zoomScaleNormal="115" workbookViewId="0">
      <pane ySplit="20" topLeftCell="A21" activePane="bottomLeft" state="frozen"/>
      <selection pane="bottomLeft" activeCell="C27" sqref="C27"/>
    </sheetView>
  </sheetViews>
  <sheetFormatPr baseColWidth="10" defaultColWidth="0" defaultRowHeight="14.4" x14ac:dyDescent="0.3"/>
  <cols>
    <col min="1" max="1" width="1.77734375" style="2" customWidth="1"/>
    <col min="2" max="2" width="1" style="2" customWidth="1"/>
    <col min="3" max="3" width="9.33203125" style="2" customWidth="1"/>
    <col min="4" max="4" width="25.77734375" style="2" customWidth="1"/>
    <col min="5" max="5" width="24.5546875" style="2" customWidth="1"/>
    <col min="6" max="6" width="12.88671875" style="2" customWidth="1"/>
    <col min="7" max="7" width="11.6640625" style="2" customWidth="1"/>
    <col min="8" max="9" width="11.44140625" style="2" customWidth="1"/>
    <col min="10" max="10" width="11.6640625" style="2" customWidth="1"/>
    <col min="11" max="12" width="11.5546875" style="2" customWidth="1"/>
    <col min="13" max="13" width="60.5546875" style="2" customWidth="1"/>
    <col min="14" max="14" width="8.109375" style="2" hidden="1" customWidth="1"/>
    <col min="15" max="15" width="7.77734375" style="2" hidden="1" customWidth="1"/>
    <col min="16" max="16" width="7.88671875" style="2" hidden="1" customWidth="1"/>
    <col min="17" max="17" width="1" style="2" customWidth="1"/>
    <col min="18" max="18" width="1.77734375" style="2" customWidth="1"/>
    <col min="19" max="16384" width="11.5546875" style="2" hidden="1"/>
  </cols>
  <sheetData>
    <row r="1" spans="1:17" ht="1.8" customHeight="1" x14ac:dyDescent="0.3"/>
    <row r="2" spans="1:17" ht="39" customHeight="1" x14ac:dyDescent="0.3"/>
    <row r="3" spans="1:17" ht="4.8" customHeight="1" thickBot="1" x14ac:dyDescent="0.35"/>
    <row r="4" spans="1:17" ht="15" thickTop="1" x14ac:dyDescent="0.3">
      <c r="A4" s="1"/>
      <c r="B4" s="44" t="s">
        <v>7</v>
      </c>
      <c r="C4" s="45"/>
      <c r="D4" s="45"/>
      <c r="E4" s="45"/>
      <c r="F4" s="46"/>
    </row>
    <row r="5" spans="1:17" ht="15" thickBot="1" x14ac:dyDescent="0.35">
      <c r="A5" s="1"/>
      <c r="B5" s="47"/>
      <c r="C5" s="48"/>
      <c r="D5" s="48"/>
      <c r="E5" s="48"/>
      <c r="F5" s="49"/>
    </row>
    <row r="6" spans="1:17" ht="15" thickTop="1" x14ac:dyDescent="0.3"/>
    <row r="7" spans="1:17" x14ac:dyDescent="0.3">
      <c r="L7" s="41"/>
    </row>
    <row r="12" spans="1:17" ht="25.8" customHeight="1" x14ac:dyDescent="0.3"/>
    <row r="13" spans="1:17" ht="3" customHeight="1" x14ac:dyDescent="0.3"/>
    <row r="14" spans="1:17" ht="18.600000000000001" customHeight="1" x14ac:dyDescent="0.3">
      <c r="C14" s="53" t="str" cm="1">
        <f t="array" aca="1" ref="C14" ca="1">HYPERLINK("#'OffenePostenListe'!" &amp; "c" &amp; MAX(IF(T_OffenePostenListe[#Data]&lt;&gt;"",ROW(T_OffenePostenListe[#Data]), 0))+1, "       Zur nächsten Eingabenzeile springen       ")</f>
        <v xml:space="preserve">       Zur nächsten Eingabenzeile springen       </v>
      </c>
      <c r="D14" s="54"/>
      <c r="F14" s="42" t="s">
        <v>29</v>
      </c>
      <c r="G14" s="3">
        <f>SUBTOTAL(9,T_OffenePostenListe[in €])</f>
        <v>1630</v>
      </c>
      <c r="J14" s="3">
        <f>SUBTOTAL(9,T_OffenePostenListe[Betr. in €])</f>
        <v>240</v>
      </c>
      <c r="K14" s="3">
        <f>SUBTOTAL(9,T_OffenePostenListe[in €2])</f>
        <v>1390</v>
      </c>
    </row>
    <row r="15" spans="1:17" ht="3.6" customHeight="1" thickBot="1" x14ac:dyDescent="0.35">
      <c r="C15" s="54"/>
      <c r="D15" s="54"/>
      <c r="E15" s="4"/>
    </row>
    <row r="16" spans="1:17" s="1" customFormat="1" ht="5.4" customHeight="1" thickTop="1" x14ac:dyDescent="0.3">
      <c r="B16" s="5"/>
      <c r="C16" s="4"/>
      <c r="D16" s="4"/>
      <c r="E16" s="6"/>
      <c r="F16" s="7"/>
      <c r="G16" s="7"/>
      <c r="H16" s="7"/>
      <c r="I16" s="7"/>
      <c r="J16" s="7"/>
      <c r="K16" s="7"/>
      <c r="L16" s="7"/>
      <c r="M16" s="8"/>
      <c r="N16" s="5"/>
      <c r="O16" s="5"/>
      <c r="P16" s="5"/>
      <c r="Q16" s="5"/>
    </row>
    <row r="17" spans="2:17" s="1" customFormat="1" ht="9" customHeight="1" thickBot="1" x14ac:dyDescent="0.35">
      <c r="B17" s="9"/>
      <c r="C17" s="10"/>
      <c r="D17" s="10"/>
      <c r="E17" s="11"/>
      <c r="F17" s="43" t="s">
        <v>9</v>
      </c>
      <c r="G17" s="43"/>
      <c r="H17" s="52" t="s">
        <v>10</v>
      </c>
      <c r="I17" s="43"/>
      <c r="J17" s="51"/>
      <c r="K17" s="43" t="s">
        <v>13</v>
      </c>
      <c r="L17" s="43"/>
      <c r="M17" s="12"/>
      <c r="N17" s="13"/>
      <c r="O17" s="13"/>
      <c r="P17" s="13"/>
      <c r="Q17" s="9"/>
    </row>
    <row r="18" spans="2:17" s="1" customFormat="1" ht="5.4" customHeight="1" thickTop="1" x14ac:dyDescent="0.3">
      <c r="B18" s="14"/>
      <c r="C18" s="7"/>
      <c r="D18" s="7"/>
      <c r="E18" s="7"/>
      <c r="F18" s="43"/>
      <c r="G18" s="43"/>
      <c r="H18" s="52"/>
      <c r="I18" s="43"/>
      <c r="J18" s="51"/>
      <c r="K18" s="43"/>
      <c r="L18" s="43"/>
      <c r="M18" s="15"/>
      <c r="N18" s="15"/>
      <c r="O18" s="15"/>
      <c r="P18" s="15"/>
      <c r="Q18" s="16"/>
    </row>
    <row r="19" spans="2:17" s="1" customFormat="1" x14ac:dyDescent="0.3">
      <c r="B19" s="17"/>
      <c r="C19" s="43" t="s">
        <v>18</v>
      </c>
      <c r="D19" s="43"/>
      <c r="E19" s="51"/>
      <c r="F19" s="18" t="s">
        <v>0</v>
      </c>
      <c r="G19" s="18" t="s">
        <v>4</v>
      </c>
      <c r="H19" s="19" t="s">
        <v>5</v>
      </c>
      <c r="I19" s="50" t="s">
        <v>11</v>
      </c>
      <c r="J19" s="50"/>
      <c r="K19" s="18" t="s">
        <v>4</v>
      </c>
      <c r="L19" s="20" t="s">
        <v>14</v>
      </c>
      <c r="M19" s="21" t="s">
        <v>1</v>
      </c>
      <c r="N19" s="20"/>
      <c r="O19" s="20"/>
      <c r="P19" s="20"/>
      <c r="Q19" s="16"/>
    </row>
    <row r="20" spans="2:17" s="32" customFormat="1" ht="15" thickBot="1" x14ac:dyDescent="0.35">
      <c r="B20" s="22"/>
      <c r="C20" s="23" t="s">
        <v>8</v>
      </c>
      <c r="D20" s="24" t="s">
        <v>2</v>
      </c>
      <c r="E20" s="24" t="s">
        <v>3</v>
      </c>
      <c r="F20" s="25" t="s">
        <v>0</v>
      </c>
      <c r="G20" s="26" t="s">
        <v>12</v>
      </c>
      <c r="H20" s="27" t="s">
        <v>6</v>
      </c>
      <c r="I20" s="27" t="s">
        <v>19</v>
      </c>
      <c r="J20" s="26" t="s">
        <v>17</v>
      </c>
      <c r="K20" s="26" t="s">
        <v>30</v>
      </c>
      <c r="L20" s="25" t="s">
        <v>20</v>
      </c>
      <c r="M20" s="28" t="s">
        <v>1</v>
      </c>
      <c r="N20" s="25" t="s">
        <v>28</v>
      </c>
      <c r="O20" s="29" t="s">
        <v>15</v>
      </c>
      <c r="P20" s="30" t="s">
        <v>16</v>
      </c>
      <c r="Q20" s="31"/>
    </row>
    <row r="21" spans="2:17" ht="15" thickTop="1" x14ac:dyDescent="0.3">
      <c r="C21" s="33">
        <v>1</v>
      </c>
      <c r="D21" s="34" t="s">
        <v>21</v>
      </c>
      <c r="E21" s="34" t="s">
        <v>22</v>
      </c>
      <c r="F21" s="35">
        <v>45667</v>
      </c>
      <c r="G21" s="36">
        <v>100</v>
      </c>
      <c r="H21" s="35">
        <v>45689</v>
      </c>
      <c r="I21" s="35"/>
      <c r="J21" s="36"/>
      <c r="K21" s="36">
        <f>IF(T_OffenePostenListe[[#This Row],[in €]]="","",(T_OffenePostenListe[[#This Row],[Betr. in €]]-T_OffenePostenListe[[#This Row],[in €]])*-1)</f>
        <v>100</v>
      </c>
      <c r="L21" s="37" t="str">
        <f ca="1">IF(AND(T_OffenePostenListe[[#This Row],[in €2]]=""),"",IF(AND(T_OffenePostenListe[[#This Row],[in €2]]&gt;0,T_OffenePostenListe[[#This Row],[frist bis]]&gt;TODAY()),"offen",IF(AND(T_OffenePostenListe[[#This Row],[in €2]]&lt;0,T_OffenePostenListe[[#This Row],[frist bis]]&gt;TODAY()),"überzahlt",IF(AND(T_OffenePostenListe[[#This Row],[in €2]]&gt;0,T_OffenePostenListe[[#This Row],[frist bis]]&lt;TODAY()),"überfällig",IF(AND(T_OffenePostenListe[[#This Row],[in €2]]=0),"erledigt","")))))</f>
        <v>überfällig</v>
      </c>
      <c r="M21" s="38"/>
      <c r="N21" s="34">
        <f>COUNTIF(T_OffenePostenListe[_Nr.],T_OffenePostenListe[[#This Row],[_Nr.]])</f>
        <v>1</v>
      </c>
      <c r="O21" s="39" t="str">
        <f>IFERROR(IF(T_OffenePostenListe[[#This Row],[frist bis]]=0,"",TEXT(T_OffenePostenListe[[#This Row],[frist bis]],"JJJJ")),"")</f>
        <v>2025</v>
      </c>
      <c r="P21" s="39" t="str">
        <f>IFERROR(IF(T_OffenePostenListe[[#This Row],[frist bis]]=0,"",TEXT(T_OffenePostenListe[[#This Row],[frist bis]],"JJJJ-MM")),"")</f>
        <v>2025-02</v>
      </c>
    </row>
    <row r="22" spans="2:17" x14ac:dyDescent="0.3">
      <c r="C22" s="33">
        <v>2</v>
      </c>
      <c r="D22" s="34" t="s">
        <v>23</v>
      </c>
      <c r="E22" s="34" t="s">
        <v>24</v>
      </c>
      <c r="F22" s="35">
        <v>45689</v>
      </c>
      <c r="G22" s="36">
        <v>200</v>
      </c>
      <c r="H22" s="35">
        <v>45717</v>
      </c>
      <c r="I22" s="35"/>
      <c r="J22" s="36"/>
      <c r="K22" s="36">
        <f>IF(T_OffenePostenListe[[#This Row],[in €]]="","",(T_OffenePostenListe[[#This Row],[Betr. in €]]-T_OffenePostenListe[[#This Row],[in €]])*-1)</f>
        <v>200</v>
      </c>
      <c r="L22" s="37" t="str">
        <f ca="1">IF(AND(T_OffenePostenListe[[#This Row],[in €2]]=""),"",IF(AND(T_OffenePostenListe[[#This Row],[in €2]]&gt;0,T_OffenePostenListe[[#This Row],[frist bis]]&gt;TODAY()),"offen",IF(AND(T_OffenePostenListe[[#This Row],[in €2]]&lt;0,T_OffenePostenListe[[#This Row],[frist bis]]&gt;TODAY()),"überzahlt",IF(AND(T_OffenePostenListe[[#This Row],[in €2]]&gt;0,T_OffenePostenListe[[#This Row],[frist bis]]&lt;TODAY()),"überfällig",IF(AND(T_OffenePostenListe[[#This Row],[in €2]]=0),"erledigt","")))))</f>
        <v>offen</v>
      </c>
      <c r="M22" s="40"/>
      <c r="N22" s="34">
        <f>COUNTIF(T_OffenePostenListe[_Nr.],T_OffenePostenListe[[#This Row],[_Nr.]])</f>
        <v>1</v>
      </c>
      <c r="O22" s="39" t="str">
        <f>IFERROR(IF(T_OffenePostenListe[[#This Row],[frist bis]]=0,"",TEXT(T_OffenePostenListe[[#This Row],[frist bis]],"JJJJ")),"")</f>
        <v>2025</v>
      </c>
      <c r="P22" s="39" t="str">
        <f>IFERROR(IF(T_OffenePostenListe[[#This Row],[frist bis]]=0,"",TEXT(T_OffenePostenListe[[#This Row],[frist bis]],"JJJJ-MM")),"")</f>
        <v>2025-03</v>
      </c>
    </row>
    <row r="23" spans="2:17" x14ac:dyDescent="0.3">
      <c r="C23" s="33">
        <v>3</v>
      </c>
      <c r="D23" s="34" t="s">
        <v>25</v>
      </c>
      <c r="E23" s="34" t="s">
        <v>26</v>
      </c>
      <c r="F23" s="35">
        <v>45657</v>
      </c>
      <c r="G23" s="36">
        <v>40</v>
      </c>
      <c r="H23" s="35"/>
      <c r="I23" s="35">
        <v>45657</v>
      </c>
      <c r="J23" s="36">
        <v>40</v>
      </c>
      <c r="K23" s="36">
        <f>IF(T_OffenePostenListe[[#This Row],[in €]]="","",(T_OffenePostenListe[[#This Row],[Betr. in €]]-T_OffenePostenListe[[#This Row],[in €]])*-1)</f>
        <v>0</v>
      </c>
      <c r="L23" s="37" t="str">
        <f ca="1">IF(AND(T_OffenePostenListe[[#This Row],[in €2]]=""),"",IF(AND(T_OffenePostenListe[[#This Row],[in €2]]&gt;0,T_OffenePostenListe[[#This Row],[frist bis]]&gt;TODAY()),"offen",IF(AND(T_OffenePostenListe[[#This Row],[in €2]]&lt;0,T_OffenePostenListe[[#This Row],[frist bis]]&gt;TODAY()),"überzahlt",IF(AND(T_OffenePostenListe[[#This Row],[in €2]]&gt;0,T_OffenePostenListe[[#This Row],[frist bis]]&lt;TODAY()),"überfällig",IF(AND(T_OffenePostenListe[[#This Row],[in €2]]=0),"erledigt","")))))</f>
        <v>erledigt</v>
      </c>
      <c r="M23" s="40"/>
      <c r="N23" s="34">
        <f>COUNTIF(T_OffenePostenListe[_Nr.],T_OffenePostenListe[[#This Row],[_Nr.]])</f>
        <v>1</v>
      </c>
      <c r="O23" s="39" t="str">
        <f>IFERROR(IF(T_OffenePostenListe[[#This Row],[frist bis]]=0,"",TEXT(T_OffenePostenListe[[#This Row],[frist bis]],"JJJJ")),"")</f>
        <v/>
      </c>
      <c r="P23" s="39" t="str">
        <f>IFERROR(IF(T_OffenePostenListe[[#This Row],[frist bis]]=0,"",TEXT(T_OffenePostenListe[[#This Row],[frist bis]],"JJJJ-MM")),"")</f>
        <v/>
      </c>
    </row>
    <row r="24" spans="2:17" x14ac:dyDescent="0.3">
      <c r="C24" s="33">
        <v>4</v>
      </c>
      <c r="D24" s="34" t="s">
        <v>27</v>
      </c>
      <c r="E24" s="34" t="s">
        <v>22</v>
      </c>
      <c r="F24" s="35">
        <v>45669</v>
      </c>
      <c r="G24" s="36">
        <v>600</v>
      </c>
      <c r="H24" s="35">
        <v>45677</v>
      </c>
      <c r="I24" s="35">
        <v>45687</v>
      </c>
      <c r="J24" s="36">
        <v>200</v>
      </c>
      <c r="K24" s="36">
        <f>IF(T_OffenePostenListe[[#This Row],[in €]]="","",(T_OffenePostenListe[[#This Row],[Betr. in €]]-T_OffenePostenListe[[#This Row],[in €]])*-1)</f>
        <v>400</v>
      </c>
      <c r="L24" s="37" t="str">
        <f ca="1">IF(AND(T_OffenePostenListe[[#This Row],[in €2]]=""),"",IF(AND(T_OffenePostenListe[[#This Row],[in €2]]&gt;0,T_OffenePostenListe[[#This Row],[frist bis]]&gt;TODAY()),"offen",IF(AND(T_OffenePostenListe[[#This Row],[in €2]]&lt;0,T_OffenePostenListe[[#This Row],[frist bis]]&gt;TODAY()),"überzahlt",IF(AND(T_OffenePostenListe[[#This Row],[in €2]]&gt;0,T_OffenePostenListe[[#This Row],[frist bis]]&lt;TODAY()),"überfällig",IF(AND(T_OffenePostenListe[[#This Row],[in €2]]=0),"erledigt","")))))</f>
        <v>überfällig</v>
      </c>
      <c r="M24" s="40"/>
      <c r="N24" s="34">
        <f>COUNTIF(T_OffenePostenListe[_Nr.],T_OffenePostenListe[[#This Row],[_Nr.]])</f>
        <v>1</v>
      </c>
      <c r="O24" s="39" t="str">
        <f>IFERROR(IF(T_OffenePostenListe[[#This Row],[frist bis]]=0,"",TEXT(T_OffenePostenListe[[#This Row],[frist bis]],"JJJJ")),"")</f>
        <v>2025</v>
      </c>
      <c r="P24" s="39" t="str">
        <f>IFERROR(IF(T_OffenePostenListe[[#This Row],[frist bis]]=0,"",TEXT(T_OffenePostenListe[[#This Row],[frist bis]],"JJJJ-MM")),"")</f>
        <v>2025-01</v>
      </c>
    </row>
    <row r="25" spans="2:17" x14ac:dyDescent="0.3">
      <c r="C25" s="33">
        <v>5</v>
      </c>
      <c r="D25" s="34" t="s">
        <v>27</v>
      </c>
      <c r="E25" s="34" t="s">
        <v>24</v>
      </c>
      <c r="F25" s="35">
        <v>45658</v>
      </c>
      <c r="G25" s="36">
        <v>650</v>
      </c>
      <c r="H25" s="35">
        <v>45718</v>
      </c>
      <c r="I25" s="35"/>
      <c r="J25" s="36"/>
      <c r="K25" s="36">
        <f>IF(T_OffenePostenListe[[#This Row],[in €]]="","",(T_OffenePostenListe[[#This Row],[Betr. in €]]-T_OffenePostenListe[[#This Row],[in €]])*-1)</f>
        <v>650</v>
      </c>
      <c r="L25" s="37" t="str">
        <f ca="1">IF(AND(T_OffenePostenListe[[#This Row],[in €2]]=""),"",IF(AND(T_OffenePostenListe[[#This Row],[in €2]]&gt;0,T_OffenePostenListe[[#This Row],[frist bis]]&gt;TODAY()),"offen",IF(AND(T_OffenePostenListe[[#This Row],[in €2]]&lt;0,T_OffenePostenListe[[#This Row],[frist bis]]&gt;TODAY()),"überzahlt",IF(AND(T_OffenePostenListe[[#This Row],[in €2]]&gt;0,T_OffenePostenListe[[#This Row],[frist bis]]&lt;TODAY()),"überfällig",IF(AND(T_OffenePostenListe[[#This Row],[in €2]]=0),"erledigt","")))))</f>
        <v>offen</v>
      </c>
      <c r="M25" s="40"/>
      <c r="N25" s="34">
        <f>COUNTIF(T_OffenePostenListe[_Nr.],T_OffenePostenListe[[#This Row],[_Nr.]])</f>
        <v>1</v>
      </c>
      <c r="O25" s="39" t="str">
        <f>IFERROR(IF(T_OffenePostenListe[[#This Row],[frist bis]]=0,"",TEXT(T_OffenePostenListe[[#This Row],[frist bis]],"JJJJ")),"")</f>
        <v>2025</v>
      </c>
      <c r="P25" s="39" t="str">
        <f>IFERROR(IF(T_OffenePostenListe[[#This Row],[frist bis]]=0,"",TEXT(T_OffenePostenListe[[#This Row],[frist bis]],"JJJJ-MM")),"")</f>
        <v>2025-03</v>
      </c>
    </row>
    <row r="26" spans="2:17" x14ac:dyDescent="0.3">
      <c r="C26" s="33">
        <v>7</v>
      </c>
      <c r="D26" s="34" t="s">
        <v>27</v>
      </c>
      <c r="E26" s="34" t="s">
        <v>26</v>
      </c>
      <c r="F26" s="35">
        <v>45669</v>
      </c>
      <c r="G26" s="36">
        <v>10</v>
      </c>
      <c r="H26" s="35">
        <v>45718</v>
      </c>
      <c r="I26" s="35"/>
      <c r="J26" s="36"/>
      <c r="K26" s="36">
        <f>IF(T_OffenePostenListe[[#This Row],[in €]]="","",(T_OffenePostenListe[[#This Row],[Betr. in €]]-T_OffenePostenListe[[#This Row],[in €]])*-1)</f>
        <v>10</v>
      </c>
      <c r="L26" s="37" t="str">
        <f ca="1">IF(AND(T_OffenePostenListe[[#This Row],[in €2]]=""),"",IF(AND(T_OffenePostenListe[[#This Row],[in €2]]&gt;0,T_OffenePostenListe[[#This Row],[frist bis]]&gt;TODAY()),"offen",IF(AND(T_OffenePostenListe[[#This Row],[in €2]]&lt;0,T_OffenePostenListe[[#This Row],[frist bis]]&gt;TODAY()),"überzahlt",IF(AND(T_OffenePostenListe[[#This Row],[in €2]]&gt;0,T_OffenePostenListe[[#This Row],[frist bis]]&lt;TODAY()),"überfällig",IF(AND(T_OffenePostenListe[[#This Row],[in €2]]=0),"erledigt","")))))</f>
        <v>offen</v>
      </c>
      <c r="M26" s="40"/>
      <c r="N26" s="34">
        <f>COUNTIF(T_OffenePostenListe[_Nr.],T_OffenePostenListe[[#This Row],[_Nr.]])</f>
        <v>1</v>
      </c>
      <c r="O26" s="39" t="str">
        <f>IFERROR(IF(T_OffenePostenListe[[#This Row],[frist bis]]=0,"",TEXT(T_OffenePostenListe[[#This Row],[frist bis]],"JJJJ")),"")</f>
        <v>2025</v>
      </c>
      <c r="P26" s="39" t="str">
        <f>IFERROR(IF(T_OffenePostenListe[[#This Row],[frist bis]]=0,"",TEXT(T_OffenePostenListe[[#This Row],[frist bis]],"JJJJ-MM")),"")</f>
        <v>2025-03</v>
      </c>
    </row>
    <row r="27" spans="2:17" x14ac:dyDescent="0.3">
      <c r="C27" s="33">
        <v>6</v>
      </c>
      <c r="D27" s="34" t="s">
        <v>27</v>
      </c>
      <c r="E27" s="34" t="s">
        <v>22</v>
      </c>
      <c r="F27" s="35">
        <v>45669</v>
      </c>
      <c r="G27" s="36">
        <v>30</v>
      </c>
      <c r="H27" s="35"/>
      <c r="I27" s="35"/>
      <c r="J27" s="36"/>
      <c r="K27" s="36">
        <f>IF(T_OffenePostenListe[[#This Row],[in €]]="","",(T_OffenePostenListe[[#This Row],[Betr. in €]]-T_OffenePostenListe[[#This Row],[in €]])*-1)</f>
        <v>30</v>
      </c>
      <c r="L27" s="37" t="str">
        <f ca="1">IF(AND(T_OffenePostenListe[[#This Row],[in €2]]=""),"",IF(AND(T_OffenePostenListe[[#This Row],[in €2]]&gt;0,T_OffenePostenListe[[#This Row],[frist bis]]&gt;TODAY()),"offen",IF(AND(T_OffenePostenListe[[#This Row],[in €2]]&lt;0,T_OffenePostenListe[[#This Row],[frist bis]]&gt;TODAY()),"überzahlt",IF(AND(T_OffenePostenListe[[#This Row],[in €2]]&gt;0,T_OffenePostenListe[[#This Row],[frist bis]]&lt;TODAY()),"überfällig",IF(AND(T_OffenePostenListe[[#This Row],[in €2]]=0),"erledigt","")))))</f>
        <v>überfällig</v>
      </c>
      <c r="M27" s="40"/>
      <c r="N27" s="34">
        <f>COUNTIF(T_OffenePostenListe[_Nr.],T_OffenePostenListe[[#This Row],[_Nr.]])</f>
        <v>1</v>
      </c>
      <c r="O27" s="39" t="str">
        <f>IFERROR(IF(T_OffenePostenListe[[#This Row],[frist bis]]=0,"",TEXT(T_OffenePostenListe[[#This Row],[frist bis]],"JJJJ")),"")</f>
        <v/>
      </c>
      <c r="P27" s="39" t="str">
        <f>IFERROR(IF(T_OffenePostenListe[[#This Row],[frist bis]]=0,"",TEXT(T_OffenePostenListe[[#This Row],[frist bis]],"JJJJ-MM")),"")</f>
        <v/>
      </c>
    </row>
  </sheetData>
  <mergeCells count="7">
    <mergeCell ref="K17:L18"/>
    <mergeCell ref="B4:F5"/>
    <mergeCell ref="I19:J19"/>
    <mergeCell ref="C19:E19"/>
    <mergeCell ref="F17:G18"/>
    <mergeCell ref="H17:J18"/>
    <mergeCell ref="C14:D15"/>
  </mergeCells>
  <conditionalFormatting sqref="C21:C27">
    <cfRule type="expression" dxfId="2" priority="1">
      <formula>N21&gt;1</formula>
    </cfRule>
    <cfRule type="expression" dxfId="1" priority="22">
      <formula>AND(C21="",OR(D21&lt;&gt;"",E21&lt;&gt;"",F21&lt;&gt;"",G21&lt;&gt;"",H21&lt;&gt;"",I21&lt;&gt;"",J21&lt;&gt;""))</formula>
    </cfRule>
  </conditionalFormatting>
  <conditionalFormatting sqref="F21:F27">
    <cfRule type="expression" dxfId="0" priority="2">
      <formula>IF(F21="",G21&lt;&gt;"")</formula>
    </cfRule>
  </conditionalFormatting>
  <dataValidations disablePrompts="1" count="3">
    <dataValidation type="date" allowBlank="1" showInputMessage="1" showErrorMessage="1" error="Bitte ein korrektes Datum zwischen_x000a_     01.01.1950 und 31.12.2999_x000a_                   eingeben!_x000a__x000a_=======================" sqref="F21:F27 H21:I27" xr:uid="{9AB2A567-40FB-4E55-B6EC-1267E655F3B5}">
      <formula1>18264</formula1>
      <formula2>401768</formula2>
    </dataValidation>
    <dataValidation type="whole" allowBlank="1" showInputMessage="1" showErrorMessage="1" error=" Als Rechnungsbetrag in Euro_x000a_  bitte eine Ganzzahl zwischen_x000a_    0 und 2.000.000 eingeben._x000a__x000a_=====================" sqref="G21:G27" xr:uid="{8731ABD5-C6C7-4607-BE02-190B3EEA79A9}">
      <formula1>0</formula1>
      <formula2>2000000</formula2>
    </dataValidation>
    <dataValidation type="decimal" allowBlank="1" showInputMessage="1" showErrorMessage="1" error="Der Betrag für den Rechnungseingang_x000a_             kann nur zwischen_x000a_  0 und den Rechnungsbetrag liegen_x000a__x000a_=========================" sqref="J21:J27" xr:uid="{139633C5-F64A-43AA-90E8-0854066E669D}">
      <formula1>0</formula1>
      <formula2>G21</formula2>
    </dataValidation>
  </dataValidations>
  <printOptions horizontalCentered="1"/>
  <pageMargins left="0.39370078740157483" right="0.39370078740157483" top="0.59055118110236227" bottom="0.59055118110236227" header="0.31496062992125984" footer="0.31496062992125984"/>
  <pageSetup paperSize="9" scale="65" orientation="landscape" r:id="rId1"/>
  <headerFooter>
    <oddFooter>&amp;L&amp;"-,Kursiv"&amp;UPfad:&amp;"-,Standard"&amp;U &amp;Z
&amp;"-,Kursiv"&amp;UDatei:&amp;"-,Standard"&amp;U &amp;F&amp;R
Seite &amp;P von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B944E09DA608749842EDC7B1D6226CE" ma:contentTypeVersion="14" ma:contentTypeDescription="Ein neues Dokument erstellen." ma:contentTypeScope="" ma:versionID="55036f1c768c89d76dad08fae532fe92">
  <xsd:schema xmlns:xsd="http://www.w3.org/2001/XMLSchema" xmlns:xs="http://www.w3.org/2001/XMLSchema" xmlns:p="http://schemas.microsoft.com/office/2006/metadata/properties" xmlns:ns2="6a6cc220-ab38-4eb1-8046-609dd16312ab" xmlns:ns3="9f63607b-99bb-4401-be5f-f48983ea0ba4" targetNamespace="http://schemas.microsoft.com/office/2006/metadata/properties" ma:root="true" ma:fieldsID="d3f7c9517fc32ce100daf2d839824c91" ns2:_="" ns3:_="">
    <xsd:import namespace="6a6cc220-ab38-4eb1-8046-609dd16312ab"/>
    <xsd:import namespace="9f63607b-99bb-4401-be5f-f48983ea0b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cc220-ab38-4eb1-8046-609dd16312ab"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8bbfe2ec-57b4-43ad-94ee-44957eff50d8}" ma:internalName="TaxCatchAll" ma:showField="CatchAllData" ma:web="6a6cc220-ab38-4eb1-8046-609dd16312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63607b-99bb-4401-be5f-f48983ea0b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c5e85981-15e8-401d-a991-778139430f69"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63607b-99bb-4401-be5f-f48983ea0ba4">
      <Terms xmlns="http://schemas.microsoft.com/office/infopath/2007/PartnerControls"/>
    </lcf76f155ced4ddcb4097134ff3c332f>
    <TaxCatchAll xmlns="6a6cc220-ab38-4eb1-8046-609dd16312a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14C91C-39F0-4571-A021-C45D7B0FC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6cc220-ab38-4eb1-8046-609dd16312ab"/>
    <ds:schemaRef ds:uri="9f63607b-99bb-4401-be5f-f48983ea0b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682EC1-F34F-4BED-995A-B29712B83451}">
  <ds:schemaRefs>
    <ds:schemaRef ds:uri="http://schemas.microsoft.com/office/2006/metadata/properties"/>
    <ds:schemaRef ds:uri="http://schemas.microsoft.com/office/infopath/2007/PartnerControls"/>
    <ds:schemaRef ds:uri="9f63607b-99bb-4401-be5f-f48983ea0ba4"/>
    <ds:schemaRef ds:uri="6a6cc220-ab38-4eb1-8046-609dd16312ab"/>
  </ds:schemaRefs>
</ds:datastoreItem>
</file>

<file path=customXml/itemProps3.xml><?xml version="1.0" encoding="utf-8"?>
<ds:datastoreItem xmlns:ds="http://schemas.openxmlformats.org/officeDocument/2006/customXml" ds:itemID="{7B28613D-ACC5-4CF8-84C2-6DCD1ACC71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OffenePostenListe</vt:lpstr>
      <vt:lpstr>OffenePostenListe!Drucktitel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derKalkulator | Peter Rosner</dc:creator>
  <cp:lastModifiedBy>derKalkulator | Angela Muth</cp:lastModifiedBy>
  <cp:lastPrinted>2025-02-03T09:49:41Z</cp:lastPrinted>
  <dcterms:created xsi:type="dcterms:W3CDTF">2025-01-30T18:03:26Z</dcterms:created>
  <dcterms:modified xsi:type="dcterms:W3CDTF">2025-02-13T13:03:54Z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0x010100CB944E09DA608749842EDC7B1D6226CE</vt:lpwstr>
  </property>
  <property fmtid="{D5CDD505-2E9C-101B-9397-08002B2CF9AE}" pid="3" name="MediaServiceImageTags">
    <vt:lpwstr/>
  </property>
</Properties>
</file>